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D6ED166A-08C4-4ED4-B031-D6641A03E2D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MOBILIZADO 02.2021" sheetId="6" r:id="rId1"/>
    <sheet name="DEPRECIAÇÃO 02.2021" sheetId="102" r:id="rId2"/>
  </sheets>
  <definedNames>
    <definedName name="_xlnm._FilterDatabase" localSheetId="0" hidden="1">'IMOBILIZADO 02.2021'!$B$2:$O$2</definedName>
    <definedName name="_xlnm.Print_Area" localSheetId="1">'DEPRECIAÇÃO 02.2021'!$B$2:$H$34</definedName>
  </definedNam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75" i="6" l="1"/>
  <c r="N2850" i="6"/>
  <c r="O2850" i="6" s="1"/>
  <c r="N376" i="6"/>
  <c r="O376" i="6" s="1"/>
  <c r="K2872" i="6"/>
  <c r="J2861" i="6"/>
  <c r="N2861" i="6" s="1"/>
  <c r="J2857" i="6"/>
  <c r="N2857" i="6" s="1"/>
  <c r="N2849" i="6"/>
  <c r="N2388" i="6"/>
  <c r="O2388" i="6" s="1"/>
  <c r="C34" i="102"/>
  <c r="O2849" i="6" l="1"/>
  <c r="O2861" i="6"/>
  <c r="N375" i="6"/>
  <c r="O375" i="6" s="1"/>
  <c r="O2834" i="6"/>
  <c r="N2387" i="6"/>
  <c r="O2387" i="6" s="1"/>
  <c r="N2386" i="6"/>
  <c r="O2386" i="6" s="1"/>
  <c r="O8" i="6"/>
  <c r="N374" i="6"/>
  <c r="O374" i="6" s="1"/>
  <c r="N2385" i="6" l="1"/>
  <c r="O2385" i="6" s="1"/>
  <c r="N2832" i="6" l="1"/>
  <c r="N2818" i="6" l="1"/>
  <c r="N2819" i="6"/>
  <c r="O2819" i="6" s="1"/>
  <c r="N2820" i="6"/>
  <c r="O2820" i="6" s="1"/>
  <c r="N2821" i="6"/>
  <c r="O2821" i="6" s="1"/>
  <c r="N2822" i="6"/>
  <c r="O2822" i="6" s="1"/>
  <c r="N2823" i="6"/>
  <c r="O2823" i="6" s="1"/>
  <c r="N2824" i="6"/>
  <c r="O2824" i="6" s="1"/>
  <c r="N2825" i="6"/>
  <c r="O2825" i="6" s="1"/>
  <c r="N2826" i="6"/>
  <c r="O2826" i="6" s="1"/>
  <c r="N2827" i="6"/>
  <c r="O2827" i="6" s="1"/>
  <c r="N2828" i="6"/>
  <c r="O2828" i="6" s="1"/>
  <c r="N2829" i="6"/>
  <c r="O2829" i="6" s="1"/>
  <c r="N2830" i="6"/>
  <c r="O2830" i="6" s="1"/>
  <c r="N2831" i="6"/>
  <c r="O2831" i="6" s="1"/>
  <c r="N2817" i="6"/>
  <c r="O2817" i="6" l="1"/>
  <c r="O2818" i="6"/>
  <c r="O2832" i="6"/>
  <c r="N373" i="6" l="1"/>
  <c r="O373" i="6" s="1"/>
  <c r="N2848" i="6"/>
  <c r="O2848" i="6" s="1"/>
  <c r="N370" i="6"/>
  <c r="N371" i="6"/>
  <c r="N372" i="6"/>
  <c r="J2384" i="6"/>
  <c r="N2384" i="6" s="1"/>
  <c r="J2383" i="6"/>
  <c r="L2872" i="6" s="1"/>
  <c r="J369" i="6"/>
  <c r="N369" i="6" s="1"/>
  <c r="J368" i="6"/>
  <c r="N368" i="6" s="1"/>
  <c r="J367" i="6"/>
  <c r="N367" i="6" s="1"/>
  <c r="J366" i="6"/>
  <c r="N366" i="6" s="1"/>
  <c r="J365" i="6"/>
  <c r="N365" i="6" s="1"/>
  <c r="J364" i="6"/>
  <c r="N364" i="6" s="1"/>
  <c r="J363" i="6"/>
  <c r="N363" i="6" s="1"/>
  <c r="J362" i="6"/>
  <c r="N362" i="6" s="1"/>
  <c r="J361" i="6"/>
  <c r="N361" i="6" s="1"/>
  <c r="J360" i="6"/>
  <c r="N360" i="6" s="1"/>
  <c r="J359" i="6"/>
  <c r="N359" i="6" s="1"/>
  <c r="J358" i="6"/>
  <c r="N358" i="6" s="1"/>
  <c r="J357" i="6"/>
  <c r="N357" i="6" s="1"/>
  <c r="O2384" i="6" l="1"/>
  <c r="N2383" i="6"/>
  <c r="O2383" i="6" s="1"/>
  <c r="O364" i="6"/>
  <c r="O362" i="6"/>
  <c r="O368" i="6"/>
  <c r="O358" i="6"/>
  <c r="O370" i="6"/>
  <c r="O371" i="6"/>
  <c r="O360" i="6"/>
  <c r="O366" i="6"/>
  <c r="O372" i="6"/>
  <c r="N2816" i="6"/>
  <c r="J2382" i="6"/>
  <c r="J2381" i="6"/>
  <c r="N2381" i="6" s="1"/>
  <c r="J2380" i="6"/>
  <c r="N2380" i="6" s="1"/>
  <c r="O357" i="6" l="1"/>
  <c r="O359" i="6"/>
  <c r="O365" i="6"/>
  <c r="O363" i="6"/>
  <c r="O361" i="6"/>
  <c r="O367" i="6"/>
  <c r="O2816" i="6"/>
  <c r="O369" i="6"/>
  <c r="O2381" i="6"/>
  <c r="N2382" i="6"/>
  <c r="O2380" i="6"/>
  <c r="O2382" i="6" l="1"/>
  <c r="M2872" i="6"/>
  <c r="N2844" i="6" l="1"/>
  <c r="N2870" i="6"/>
  <c r="O2870" i="6" l="1"/>
  <c r="O2844" i="6"/>
  <c r="N2338" i="6"/>
  <c r="N2362" i="6"/>
  <c r="N2361" i="6"/>
  <c r="N2360" i="6"/>
  <c r="N2359" i="6"/>
  <c r="N2358" i="6"/>
  <c r="N2357" i="6"/>
  <c r="N2356" i="6"/>
  <c r="N2355" i="6"/>
  <c r="N2354" i="6"/>
  <c r="N2353" i="6"/>
  <c r="N2352" i="6"/>
  <c r="N2351" i="6"/>
  <c r="N2350" i="6"/>
  <c r="N2349" i="6"/>
  <c r="N2348" i="6"/>
  <c r="N2347" i="6"/>
  <c r="N2346" i="6"/>
  <c r="N2345" i="6"/>
  <c r="N2344" i="6"/>
  <c r="N2343" i="6"/>
  <c r="N2342" i="6"/>
  <c r="N2341" i="6"/>
  <c r="N2340" i="6"/>
  <c r="N2339" i="6"/>
  <c r="N2373" i="6"/>
  <c r="N2374" i="6"/>
  <c r="N2375" i="6"/>
  <c r="N2376" i="6"/>
  <c r="N2377" i="6"/>
  <c r="N2378" i="6"/>
  <c r="N2379" i="6"/>
  <c r="N2372" i="6"/>
  <c r="N2371" i="6"/>
  <c r="N2370" i="6"/>
  <c r="N2369" i="6"/>
  <c r="N2366" i="6"/>
  <c r="N2367" i="6"/>
  <c r="N2368" i="6"/>
  <c r="N2365" i="6"/>
  <c r="N2364" i="6"/>
  <c r="N2363" i="6"/>
  <c r="N2847" i="6"/>
  <c r="O2833" i="6"/>
  <c r="N2815" i="6"/>
  <c r="J2814" i="6"/>
  <c r="N2814" i="6" s="1"/>
  <c r="N2337" i="6"/>
  <c r="N356" i="6"/>
  <c r="J355" i="6"/>
  <c r="N355" i="6" s="1"/>
  <c r="O2337" i="6" l="1"/>
  <c r="O2364" i="6"/>
  <c r="O2370" i="6"/>
  <c r="O2376" i="6"/>
  <c r="O2341" i="6"/>
  <c r="O2347" i="6"/>
  <c r="O2353" i="6"/>
  <c r="O2359" i="6"/>
  <c r="O2365" i="6"/>
  <c r="O2371" i="6"/>
  <c r="O2375" i="6"/>
  <c r="O2342" i="6"/>
  <c r="O2354" i="6"/>
  <c r="O2360" i="6"/>
  <c r="O2815" i="6"/>
  <c r="O2368" i="6"/>
  <c r="O2372" i="6"/>
  <c r="O2374" i="6"/>
  <c r="O2349" i="6"/>
  <c r="O2361" i="6"/>
  <c r="O2367" i="6"/>
  <c r="O2379" i="6"/>
  <c r="O2373" i="6"/>
  <c r="O2350" i="6"/>
  <c r="O2362" i="6"/>
  <c r="O2847" i="6"/>
  <c r="O2366" i="6"/>
  <c r="O2378" i="6"/>
  <c r="O2339" i="6"/>
  <c r="O2345" i="6"/>
  <c r="O2357" i="6"/>
  <c r="O2338" i="6"/>
  <c r="O356" i="6"/>
  <c r="O2363" i="6"/>
  <c r="O2369" i="6"/>
  <c r="O2377" i="6"/>
  <c r="O2340" i="6"/>
  <c r="O2346" i="6"/>
  <c r="O2358" i="6"/>
  <c r="O2344" i="6"/>
  <c r="O2348" i="6"/>
  <c r="O2352" i="6"/>
  <c r="O2356" i="6"/>
  <c r="O2343" i="6"/>
  <c r="O2351" i="6"/>
  <c r="O2355" i="6"/>
  <c r="O2814" i="6"/>
  <c r="O355" i="6"/>
  <c r="N2843" i="6"/>
  <c r="N2842" i="6"/>
  <c r="N2813" i="6"/>
  <c r="N2812" i="6"/>
  <c r="N2811" i="6"/>
  <c r="N354" i="6"/>
  <c r="N2846" i="6"/>
  <c r="N2845" i="6"/>
  <c r="N2841" i="6"/>
  <c r="J2840" i="6"/>
  <c r="N2840" i="6" s="1"/>
  <c r="J2839" i="6"/>
  <c r="N2839" i="6" s="1"/>
  <c r="N2838" i="6"/>
  <c r="N2837" i="6"/>
  <c r="J2810" i="6"/>
  <c r="N2810" i="6" s="1"/>
  <c r="J2809" i="6"/>
  <c r="J2808" i="6"/>
  <c r="N2808" i="6" s="1"/>
  <c r="J2807" i="6"/>
  <c r="N2807" i="6" s="1"/>
  <c r="J2806" i="6"/>
  <c r="J2805" i="6"/>
  <c r="J2804" i="6"/>
  <c r="N2804" i="6" s="1"/>
  <c r="J2803" i="6"/>
  <c r="J2802" i="6"/>
  <c r="J2801" i="6"/>
  <c r="N2801" i="6" s="1"/>
  <c r="J2800" i="6"/>
  <c r="N2800" i="6" s="1"/>
  <c r="J2799" i="6"/>
  <c r="N2799" i="6" s="1"/>
  <c r="J2798" i="6"/>
  <c r="J2797" i="6"/>
  <c r="J2796" i="6"/>
  <c r="N2796" i="6" s="1"/>
  <c r="J2795" i="6"/>
  <c r="N2795" i="6" s="1"/>
  <c r="J2794" i="6"/>
  <c r="N2794" i="6" s="1"/>
  <c r="J2793" i="6"/>
  <c r="N2793" i="6" s="1"/>
  <c r="J2792" i="6"/>
  <c r="N2792" i="6" s="1"/>
  <c r="N2791" i="6"/>
  <c r="J2790" i="6"/>
  <c r="N2790" i="6" s="1"/>
  <c r="J2789" i="6"/>
  <c r="N2789" i="6" s="1"/>
  <c r="J2788" i="6"/>
  <c r="N2788" i="6" s="1"/>
  <c r="J2787" i="6"/>
  <c r="N2787" i="6" s="1"/>
  <c r="J353" i="6"/>
  <c r="N353" i="6" s="1"/>
  <c r="J352" i="6"/>
  <c r="N352" i="6" s="1"/>
  <c r="J351" i="6"/>
  <c r="N351" i="6" s="1"/>
  <c r="J350" i="6"/>
  <c r="N350" i="6" s="1"/>
  <c r="J349" i="6"/>
  <c r="N349" i="6" s="1"/>
  <c r="J348" i="6"/>
  <c r="J347" i="6"/>
  <c r="N347" i="6" s="1"/>
  <c r="J346" i="6"/>
  <c r="N346" i="6" s="1"/>
  <c r="J345" i="6"/>
  <c r="N345" i="6" s="1"/>
  <c r="J344" i="6"/>
  <c r="N344" i="6" s="1"/>
  <c r="J343" i="6"/>
  <c r="N343" i="6" s="1"/>
  <c r="J342" i="6"/>
  <c r="N342" i="6" s="1"/>
  <c r="J341" i="6"/>
  <c r="N341" i="6" s="1"/>
  <c r="J340" i="6"/>
  <c r="N340" i="6" s="1"/>
  <c r="J2786" i="6"/>
  <c r="N2786" i="6" s="1"/>
  <c r="J2785" i="6"/>
  <c r="N2785" i="6" s="1"/>
  <c r="J2784" i="6"/>
  <c r="N2784" i="6" s="1"/>
  <c r="J2783" i="6"/>
  <c r="N2783" i="6" s="1"/>
  <c r="J2782" i="6"/>
  <c r="N2782" i="6" s="1"/>
  <c r="J2781" i="6"/>
  <c r="J2780" i="6"/>
  <c r="N2780" i="6" s="1"/>
  <c r="J2779" i="6"/>
  <c r="N2779" i="6" s="1"/>
  <c r="J2778" i="6"/>
  <c r="N2778" i="6" s="1"/>
  <c r="J2777" i="6"/>
  <c r="J2776" i="6"/>
  <c r="N2776" i="6" s="1"/>
  <c r="J2775" i="6"/>
  <c r="J2774" i="6"/>
  <c r="N2774" i="6" s="1"/>
  <c r="J2773" i="6"/>
  <c r="J2772" i="6"/>
  <c r="J2771" i="6"/>
  <c r="J2770" i="6"/>
  <c r="N2770" i="6" s="1"/>
  <c r="J2769" i="6"/>
  <c r="J2768" i="6"/>
  <c r="J2767" i="6"/>
  <c r="N2767" i="6" s="1"/>
  <c r="J2766" i="6"/>
  <c r="N2766" i="6" s="1"/>
  <c r="J2765" i="6"/>
  <c r="J2764" i="6"/>
  <c r="N2764" i="6" s="1"/>
  <c r="J2763" i="6"/>
  <c r="J2762" i="6"/>
  <c r="N2762" i="6" s="1"/>
  <c r="J2761" i="6"/>
  <c r="N2761" i="6" s="1"/>
  <c r="J2760" i="6"/>
  <c r="N2760" i="6" s="1"/>
  <c r="J2759" i="6"/>
  <c r="N2759" i="6" s="1"/>
  <c r="J2758" i="6"/>
  <c r="N2758" i="6" s="1"/>
  <c r="J2757" i="6"/>
  <c r="J2756" i="6"/>
  <c r="N2756" i="6" s="1"/>
  <c r="J2755" i="6"/>
  <c r="N2755" i="6" s="1"/>
  <c r="J2754" i="6"/>
  <c r="N2754" i="6" s="1"/>
  <c r="J2753" i="6"/>
  <c r="J2752" i="6"/>
  <c r="N2752" i="6" s="1"/>
  <c r="J2751" i="6"/>
  <c r="J2750" i="6"/>
  <c r="N2750" i="6" s="1"/>
  <c r="J2749" i="6"/>
  <c r="N2749" i="6" s="1"/>
  <c r="J2748" i="6"/>
  <c r="N2748" i="6" s="1"/>
  <c r="J2747" i="6"/>
  <c r="N2747" i="6" s="1"/>
  <c r="N2336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25" i="6"/>
  <c r="O331" i="6" l="1"/>
  <c r="O2336" i="6"/>
  <c r="O2758" i="6"/>
  <c r="O325" i="6"/>
  <c r="O334" i="6"/>
  <c r="O328" i="6"/>
  <c r="O2767" i="6"/>
  <c r="O2779" i="6"/>
  <c r="O350" i="6"/>
  <c r="O2839" i="6"/>
  <c r="O2811" i="6"/>
  <c r="O339" i="6"/>
  <c r="O333" i="6"/>
  <c r="O327" i="6"/>
  <c r="O2762" i="6"/>
  <c r="O2774" i="6"/>
  <c r="O2786" i="6"/>
  <c r="O2808" i="6"/>
  <c r="O2812" i="6"/>
  <c r="O338" i="6"/>
  <c r="O332" i="6"/>
  <c r="O326" i="6"/>
  <c r="O346" i="6"/>
  <c r="O352" i="6"/>
  <c r="O2791" i="6"/>
  <c r="O2841" i="6"/>
  <c r="O2813" i="6"/>
  <c r="O337" i="6"/>
  <c r="O2804" i="6"/>
  <c r="O2845" i="6"/>
  <c r="O2842" i="6"/>
  <c r="O336" i="6"/>
  <c r="O330" i="6"/>
  <c r="O342" i="6"/>
  <c r="O2793" i="6"/>
  <c r="O2799" i="6"/>
  <c r="O2837" i="6"/>
  <c r="O2846" i="6"/>
  <c r="O2843" i="6"/>
  <c r="O335" i="6"/>
  <c r="O329" i="6"/>
  <c r="O2754" i="6"/>
  <c r="O2778" i="6"/>
  <c r="O2838" i="6"/>
  <c r="O354" i="6"/>
  <c r="O2770" i="6"/>
  <c r="O2782" i="6"/>
  <c r="O353" i="6"/>
  <c r="O2807" i="6"/>
  <c r="O2761" i="6"/>
  <c r="O2785" i="6"/>
  <c r="O2752" i="6"/>
  <c r="O2760" i="6"/>
  <c r="O2794" i="6"/>
  <c r="O2801" i="6"/>
  <c r="N2803" i="6"/>
  <c r="O2810" i="6"/>
  <c r="O2795" i="6"/>
  <c r="N2806" i="6"/>
  <c r="N2802" i="6"/>
  <c r="N2798" i="6"/>
  <c r="O2787" i="6"/>
  <c r="O2840" i="6"/>
  <c r="N2809" i="6"/>
  <c r="N2805" i="6"/>
  <c r="N2797" i="6"/>
  <c r="O2796" i="6"/>
  <c r="O2800" i="6"/>
  <c r="O2792" i="6"/>
  <c r="O2790" i="6"/>
  <c r="O2789" i="6"/>
  <c r="O2788" i="6"/>
  <c r="O341" i="6"/>
  <c r="O344" i="6"/>
  <c r="O345" i="6"/>
  <c r="N348" i="6"/>
  <c r="O2750" i="6"/>
  <c r="O2766" i="6"/>
  <c r="O349" i="6"/>
  <c r="O340" i="6"/>
  <c r="O343" i="6"/>
  <c r="O347" i="6"/>
  <c r="O351" i="6"/>
  <c r="O2749" i="6"/>
  <c r="N2775" i="6"/>
  <c r="N2771" i="6"/>
  <c r="N2763" i="6"/>
  <c r="N2751" i="6"/>
  <c r="O2784" i="6"/>
  <c r="O2756" i="6"/>
  <c r="N2772" i="6"/>
  <c r="N2768" i="6"/>
  <c r="O2764" i="6"/>
  <c r="N2781" i="6"/>
  <c r="N2777" i="6"/>
  <c r="N2773" i="6"/>
  <c r="N2769" i="6"/>
  <c r="N2765" i="6"/>
  <c r="N2757" i="6"/>
  <c r="N2753" i="6"/>
  <c r="O2748" i="6"/>
  <c r="O2776" i="6"/>
  <c r="O2747" i="6"/>
  <c r="O2755" i="6"/>
  <c r="O2759" i="6"/>
  <c r="O2783" i="6"/>
  <c r="O2780" i="6"/>
  <c r="J2746" i="6"/>
  <c r="N2746" i="6" s="1"/>
  <c r="J2745" i="6"/>
  <c r="N2745" i="6" s="1"/>
  <c r="J2744" i="6"/>
  <c r="N2744" i="6" s="1"/>
  <c r="J2743" i="6"/>
  <c r="N2743" i="6" s="1"/>
  <c r="J2742" i="6"/>
  <c r="N2742" i="6" s="1"/>
  <c r="J2741" i="6"/>
  <c r="N2741" i="6" s="1"/>
  <c r="J2740" i="6"/>
  <c r="N2740" i="6" s="1"/>
  <c r="J2739" i="6"/>
  <c r="N2739" i="6" s="1"/>
  <c r="J2738" i="6"/>
  <c r="N2738" i="6" s="1"/>
  <c r="J2737" i="6"/>
  <c r="N2737" i="6" s="1"/>
  <c r="J2736" i="6"/>
  <c r="N2736" i="6" s="1"/>
  <c r="J2735" i="6"/>
  <c r="N2735" i="6" s="1"/>
  <c r="J2734" i="6"/>
  <c r="N2734" i="6" s="1"/>
  <c r="J2733" i="6"/>
  <c r="N2733" i="6" s="1"/>
  <c r="J2732" i="6"/>
  <c r="N2732" i="6" s="1"/>
  <c r="J2731" i="6"/>
  <c r="N2731" i="6" s="1"/>
  <c r="J2730" i="6"/>
  <c r="N2730" i="6" s="1"/>
  <c r="J2729" i="6"/>
  <c r="N2729" i="6" s="1"/>
  <c r="J2728" i="6"/>
  <c r="N2728" i="6" s="1"/>
  <c r="J2727" i="6"/>
  <c r="N2727" i="6" s="1"/>
  <c r="J2726" i="6"/>
  <c r="N2726" i="6" s="1"/>
  <c r="J2725" i="6"/>
  <c r="N2725" i="6" s="1"/>
  <c r="J2724" i="6"/>
  <c r="N2724" i="6" s="1"/>
  <c r="J2723" i="6"/>
  <c r="N2723" i="6" s="1"/>
  <c r="J2722" i="6"/>
  <c r="N2722" i="6" s="1"/>
  <c r="N322" i="6"/>
  <c r="N323" i="6"/>
  <c r="N324" i="6"/>
  <c r="N321" i="6"/>
  <c r="N2720" i="6"/>
  <c r="N2721" i="6"/>
  <c r="N2719" i="6"/>
  <c r="O2743" i="6" l="1"/>
  <c r="O2753" i="6"/>
  <c r="O2781" i="6"/>
  <c r="O2809" i="6"/>
  <c r="O2726" i="6"/>
  <c r="O2738" i="6"/>
  <c r="O2757" i="6"/>
  <c r="O2763" i="6"/>
  <c r="O2727" i="6"/>
  <c r="O2768" i="6"/>
  <c r="O2771" i="6"/>
  <c r="O2803" i="6"/>
  <c r="O2728" i="6"/>
  <c r="O2734" i="6"/>
  <c r="O2746" i="6"/>
  <c r="O2769" i="6"/>
  <c r="O2772" i="6"/>
  <c r="O2775" i="6"/>
  <c r="O2798" i="6"/>
  <c r="O2723" i="6"/>
  <c r="O2735" i="6"/>
  <c r="O2773" i="6"/>
  <c r="O2797" i="6"/>
  <c r="O2802" i="6"/>
  <c r="O2724" i="6"/>
  <c r="O2730" i="6"/>
  <c r="O2736" i="6"/>
  <c r="O2742" i="6"/>
  <c r="O2777" i="6"/>
  <c r="O2805" i="6"/>
  <c r="O2806" i="6"/>
  <c r="O2744" i="6"/>
  <c r="O2731" i="6"/>
  <c r="O2751" i="6"/>
  <c r="O348" i="6"/>
  <c r="O2732" i="6"/>
  <c r="O2739" i="6"/>
  <c r="O2765" i="6"/>
  <c r="O2740" i="6"/>
  <c r="O2722" i="6"/>
  <c r="O2725" i="6"/>
  <c r="O2729" i="6"/>
  <c r="O2733" i="6"/>
  <c r="O2737" i="6"/>
  <c r="O2741" i="6"/>
  <c r="O2745" i="6"/>
  <c r="O324" i="6" l="1"/>
  <c r="O321" i="6"/>
  <c r="O322" i="6"/>
  <c r="O323" i="6"/>
  <c r="O2721" i="6"/>
  <c r="O2720" i="6" l="1"/>
  <c r="O2719" i="6"/>
  <c r="N153" i="6" l="1"/>
  <c r="N152" i="6"/>
  <c r="N151" i="6"/>
  <c r="O1282" i="6" l="1"/>
  <c r="O1283" i="6"/>
  <c r="O1284" i="6"/>
  <c r="O1285" i="6"/>
  <c r="O1286" i="6"/>
  <c r="O1287" i="6"/>
  <c r="O1277" i="6"/>
  <c r="O1278" i="6"/>
  <c r="O1279" i="6"/>
  <c r="O1280" i="6"/>
  <c r="O1281" i="6"/>
  <c r="O1276" i="6"/>
  <c r="O148" i="6"/>
  <c r="O149" i="6"/>
  <c r="O150" i="6"/>
  <c r="O151" i="6"/>
  <c r="O152" i="6"/>
  <c r="O153" i="6"/>
  <c r="O154" i="6"/>
  <c r="O155" i="6"/>
  <c r="O156" i="6"/>
  <c r="O157" i="6"/>
  <c r="O147" i="6"/>
  <c r="N319" i="6"/>
  <c r="N320" i="6"/>
  <c r="O2835" i="6"/>
  <c r="N2871" i="6"/>
  <c r="O319" i="6" l="1"/>
  <c r="O320" i="6"/>
  <c r="O2871" i="6"/>
  <c r="N2869" i="6"/>
  <c r="N2868" i="6"/>
  <c r="N2867" i="6"/>
  <c r="N2866" i="6"/>
  <c r="N2865" i="6"/>
  <c r="N2864" i="6"/>
  <c r="N2863" i="6"/>
  <c r="N2862" i="6"/>
  <c r="N2860" i="6"/>
  <c r="N2859" i="6"/>
  <c r="N2858" i="6"/>
  <c r="N2856" i="6"/>
  <c r="O2854" i="6"/>
  <c r="O2853" i="6"/>
  <c r="O2852" i="6"/>
  <c r="O2851" i="6"/>
  <c r="O2857" i="6" l="1"/>
  <c r="O2863" i="6"/>
  <c r="O2868" i="6"/>
  <c r="O2858" i="6"/>
  <c r="O2859" i="6"/>
  <c r="O2864" i="6"/>
  <c r="O2855" i="6"/>
  <c r="O2860" i="6"/>
  <c r="O2865" i="6"/>
  <c r="O2866" i="6"/>
  <c r="O2856" i="6"/>
  <c r="O2862" i="6"/>
  <c r="O2867" i="6"/>
  <c r="N2836" i="6"/>
  <c r="O2869" i="6" l="1"/>
  <c r="O2836" i="6"/>
  <c r="N2718" i="6"/>
  <c r="N2717" i="6"/>
  <c r="N2716" i="6"/>
  <c r="N2715" i="6"/>
  <c r="N2714" i="6"/>
  <c r="N2713" i="6"/>
  <c r="N2712" i="6"/>
  <c r="N2711" i="6"/>
  <c r="N2710" i="6"/>
  <c r="N2709" i="6"/>
  <c r="N2708" i="6"/>
  <c r="N2707" i="6"/>
  <c r="N2706" i="6"/>
  <c r="N2705" i="6"/>
  <c r="N2704" i="6"/>
  <c r="N2703" i="6"/>
  <c r="N2702" i="6"/>
  <c r="N2701" i="6"/>
  <c r="N2700" i="6"/>
  <c r="N2699" i="6"/>
  <c r="N2698" i="6"/>
  <c r="N2697" i="6"/>
  <c r="N2696" i="6"/>
  <c r="N2695" i="6"/>
  <c r="N2694" i="6"/>
  <c r="N2693" i="6"/>
  <c r="N2692" i="6"/>
  <c r="N2691" i="6"/>
  <c r="N2690" i="6"/>
  <c r="N2689" i="6"/>
  <c r="N2688" i="6"/>
  <c r="N2687" i="6"/>
  <c r="N2686" i="6"/>
  <c r="N2685" i="6"/>
  <c r="N2684" i="6"/>
  <c r="N2683" i="6"/>
  <c r="N2682" i="6"/>
  <c r="N2681" i="6"/>
  <c r="N2680" i="6"/>
  <c r="N2679" i="6"/>
  <c r="N2678" i="6"/>
  <c r="N2677" i="6"/>
  <c r="N2676" i="6"/>
  <c r="N2675" i="6"/>
  <c r="N2674" i="6"/>
  <c r="N2673" i="6"/>
  <c r="N2672" i="6"/>
  <c r="N2671" i="6"/>
  <c r="N2670" i="6"/>
  <c r="N2669" i="6"/>
  <c r="N2668" i="6"/>
  <c r="N2667" i="6"/>
  <c r="N2666" i="6"/>
  <c r="N2665" i="6"/>
  <c r="N2664" i="6"/>
  <c r="N2663" i="6"/>
  <c r="N2662" i="6"/>
  <c r="N2661" i="6"/>
  <c r="N2660" i="6"/>
  <c r="N2659" i="6"/>
  <c r="N2658" i="6"/>
  <c r="N2657" i="6"/>
  <c r="N2656" i="6"/>
  <c r="N2655" i="6"/>
  <c r="N2654" i="6"/>
  <c r="N2653" i="6"/>
  <c r="N2652" i="6"/>
  <c r="O2651" i="6"/>
  <c r="O2650" i="6"/>
  <c r="O2649" i="6"/>
  <c r="O2648" i="6"/>
  <c r="O2647" i="6"/>
  <c r="O2646" i="6"/>
  <c r="O2645" i="6"/>
  <c r="O2644" i="6"/>
  <c r="O2643" i="6"/>
  <c r="O2642" i="6"/>
  <c r="O2641" i="6"/>
  <c r="O2640" i="6"/>
  <c r="O2639" i="6"/>
  <c r="O2638" i="6"/>
  <c r="O2637" i="6"/>
  <c r="O2636" i="6"/>
  <c r="O2635" i="6"/>
  <c r="O2634" i="6"/>
  <c r="O2633" i="6"/>
  <c r="O2632" i="6"/>
  <c r="O2631" i="6"/>
  <c r="O2630" i="6"/>
  <c r="O2629" i="6"/>
  <c r="O2628" i="6"/>
  <c r="O2627" i="6"/>
  <c r="O2626" i="6"/>
  <c r="O2625" i="6"/>
  <c r="O2624" i="6"/>
  <c r="O2623" i="6"/>
  <c r="O2622" i="6"/>
  <c r="O2621" i="6"/>
  <c r="O2620" i="6"/>
  <c r="O2619" i="6"/>
  <c r="O2618" i="6"/>
  <c r="O2617" i="6"/>
  <c r="O2616" i="6"/>
  <c r="O2615" i="6"/>
  <c r="O2614" i="6"/>
  <c r="O2613" i="6"/>
  <c r="O2612" i="6"/>
  <c r="O2611" i="6"/>
  <c r="O2610" i="6"/>
  <c r="O2609" i="6"/>
  <c r="O2608" i="6"/>
  <c r="O2607" i="6"/>
  <c r="O2606" i="6"/>
  <c r="O2605" i="6"/>
  <c r="O2604" i="6"/>
  <c r="O2603" i="6"/>
  <c r="O2602" i="6"/>
  <c r="O2601" i="6"/>
  <c r="O2600" i="6"/>
  <c r="O2599" i="6"/>
  <c r="O2598" i="6"/>
  <c r="O2597" i="6"/>
  <c r="O2596" i="6"/>
  <c r="O2595" i="6"/>
  <c r="O2594" i="6"/>
  <c r="O2593" i="6"/>
  <c r="O2592" i="6"/>
  <c r="O2591" i="6"/>
  <c r="O2590" i="6"/>
  <c r="O2589" i="6"/>
  <c r="O2588" i="6"/>
  <c r="N2334" i="6"/>
  <c r="N2333" i="6"/>
  <c r="N2332" i="6"/>
  <c r="N2331" i="6"/>
  <c r="N2330" i="6"/>
  <c r="N2329" i="6"/>
  <c r="N2328" i="6"/>
  <c r="N2327" i="6"/>
  <c r="N2326" i="6"/>
  <c r="N2325" i="6"/>
  <c r="N2324" i="6"/>
  <c r="N2323" i="6"/>
  <c r="N2322" i="6"/>
  <c r="N2321" i="6"/>
  <c r="N2320" i="6"/>
  <c r="N2319" i="6"/>
  <c r="N2318" i="6"/>
  <c r="N2317" i="6"/>
  <c r="N2316" i="6"/>
  <c r="N2315" i="6"/>
  <c r="N2314" i="6"/>
  <c r="N2313" i="6"/>
  <c r="N2312" i="6"/>
  <c r="N2311" i="6"/>
  <c r="N2310" i="6"/>
  <c r="N2309" i="6"/>
  <c r="N2308" i="6"/>
  <c r="N2307" i="6"/>
  <c r="N2306" i="6"/>
  <c r="N2305" i="6"/>
  <c r="N2304" i="6"/>
  <c r="N2303" i="6"/>
  <c r="N2302" i="6"/>
  <c r="N2301" i="6"/>
  <c r="N2300" i="6"/>
  <c r="N2299" i="6"/>
  <c r="N2298" i="6"/>
  <c r="N2297" i="6"/>
  <c r="N2296" i="6"/>
  <c r="N2295" i="6"/>
  <c r="N2294" i="6"/>
  <c r="N2293" i="6"/>
  <c r="N2292" i="6"/>
  <c r="N2291" i="6"/>
  <c r="N2290" i="6"/>
  <c r="N2289" i="6"/>
  <c r="N2288" i="6"/>
  <c r="N2287" i="6"/>
  <c r="N2286" i="6"/>
  <c r="N2285" i="6"/>
  <c r="N2284" i="6"/>
  <c r="N2283" i="6"/>
  <c r="N2282" i="6"/>
  <c r="N2281" i="6"/>
  <c r="N2280" i="6"/>
  <c r="N2279" i="6"/>
  <c r="N2278" i="6"/>
  <c r="N2277" i="6"/>
  <c r="N2276" i="6"/>
  <c r="N2275" i="6"/>
  <c r="N2274" i="6"/>
  <c r="N2273" i="6"/>
  <c r="N2272" i="6"/>
  <c r="N2271" i="6"/>
  <c r="N2270" i="6"/>
  <c r="N2269" i="6"/>
  <c r="N2268" i="6"/>
  <c r="N2267" i="6"/>
  <c r="N2266" i="6"/>
  <c r="N2265" i="6"/>
  <c r="N2264" i="6"/>
  <c r="N2263" i="6"/>
  <c r="N2262" i="6"/>
  <c r="N2261" i="6"/>
  <c r="N2260" i="6"/>
  <c r="N2259" i="6"/>
  <c r="N2258" i="6"/>
  <c r="N2257" i="6"/>
  <c r="N2256" i="6"/>
  <c r="N2255" i="6"/>
  <c r="N2254" i="6"/>
  <c r="N2253" i="6"/>
  <c r="N2252" i="6"/>
  <c r="N2251" i="6"/>
  <c r="N2250" i="6"/>
  <c r="N2249" i="6"/>
  <c r="N2248" i="6"/>
  <c r="N2247" i="6"/>
  <c r="N2246" i="6"/>
  <c r="N2245" i="6"/>
  <c r="N2244" i="6"/>
  <c r="N2243" i="6"/>
  <c r="N2242" i="6"/>
  <c r="N2241" i="6"/>
  <c r="N2240" i="6"/>
  <c r="N2239" i="6"/>
  <c r="N2238" i="6"/>
  <c r="N2237" i="6"/>
  <c r="N2236" i="6"/>
  <c r="N2235" i="6"/>
  <c r="N2234" i="6"/>
  <c r="N2233" i="6"/>
  <c r="N2232" i="6"/>
  <c r="N2231" i="6"/>
  <c r="N2230" i="6"/>
  <c r="N2229" i="6"/>
  <c r="N2228" i="6"/>
  <c r="N2227" i="6"/>
  <c r="N2226" i="6"/>
  <c r="N2225" i="6"/>
  <c r="N2224" i="6"/>
  <c r="N2223" i="6"/>
  <c r="N2222" i="6"/>
  <c r="N2221" i="6"/>
  <c r="N2220" i="6"/>
  <c r="N2219" i="6"/>
  <c r="N2218" i="6"/>
  <c r="N2217" i="6"/>
  <c r="N2216" i="6"/>
  <c r="N2215" i="6"/>
  <c r="N2214" i="6"/>
  <c r="N2213" i="6"/>
  <c r="N2212" i="6"/>
  <c r="N2211" i="6"/>
  <c r="N2210" i="6"/>
  <c r="N2209" i="6"/>
  <c r="N2208" i="6"/>
  <c r="N2207" i="6"/>
  <c r="N2206" i="6"/>
  <c r="N2205" i="6"/>
  <c r="N2204" i="6"/>
  <c r="N2203" i="6"/>
  <c r="N2202" i="6"/>
  <c r="N2201" i="6"/>
  <c r="N2200" i="6"/>
  <c r="N2199" i="6"/>
  <c r="N2198" i="6"/>
  <c r="N2197" i="6"/>
  <c r="N2196" i="6"/>
  <c r="N2195" i="6"/>
  <c r="N2194" i="6"/>
  <c r="N2193" i="6"/>
  <c r="N2192" i="6"/>
  <c r="N2191" i="6"/>
  <c r="N2190" i="6"/>
  <c r="N2189" i="6"/>
  <c r="N2188" i="6"/>
  <c r="N2187" i="6"/>
  <c r="N2186" i="6"/>
  <c r="N2185" i="6"/>
  <c r="N2184" i="6"/>
  <c r="N2183" i="6"/>
  <c r="N2182" i="6"/>
  <c r="N2181" i="6"/>
  <c r="N2180" i="6"/>
  <c r="N2179" i="6"/>
  <c r="N2178" i="6"/>
  <c r="N2177" i="6"/>
  <c r="N2176" i="6"/>
  <c r="N2175" i="6"/>
  <c r="N2174" i="6"/>
  <c r="N2173" i="6"/>
  <c r="N2172" i="6"/>
  <c r="N2171" i="6"/>
  <c r="N2170" i="6"/>
  <c r="N2169" i="6"/>
  <c r="N2168" i="6"/>
  <c r="N2167" i="6"/>
  <c r="N2166" i="6"/>
  <c r="N2165" i="6"/>
  <c r="N2164" i="6"/>
  <c r="N2163" i="6"/>
  <c r="N2162" i="6"/>
  <c r="N2161" i="6"/>
  <c r="N2160" i="6"/>
  <c r="N2159" i="6"/>
  <c r="N2158" i="6"/>
  <c r="N2157" i="6"/>
  <c r="N2156" i="6"/>
  <c r="N2155" i="6"/>
  <c r="N2154" i="6"/>
  <c r="N2153" i="6"/>
  <c r="N2152" i="6"/>
  <c r="N2151" i="6"/>
  <c r="N2150" i="6"/>
  <c r="N2149" i="6"/>
  <c r="N2148" i="6"/>
  <c r="N2147" i="6"/>
  <c r="N2146" i="6"/>
  <c r="N2145" i="6"/>
  <c r="N2144" i="6"/>
  <c r="N2143" i="6"/>
  <c r="N2142" i="6"/>
  <c r="N2141" i="6"/>
  <c r="N2140" i="6"/>
  <c r="N2139" i="6"/>
  <c r="N2138" i="6"/>
  <c r="N2137" i="6"/>
  <c r="N2136" i="6"/>
  <c r="N2135" i="6"/>
  <c r="N2134" i="6"/>
  <c r="N2133" i="6"/>
  <c r="N2132" i="6"/>
  <c r="N2131" i="6"/>
  <c r="N2130" i="6"/>
  <c r="N2129" i="6"/>
  <c r="N2128" i="6"/>
  <c r="N2127" i="6"/>
  <c r="N2126" i="6"/>
  <c r="N2125" i="6"/>
  <c r="N2124" i="6"/>
  <c r="N2123" i="6"/>
  <c r="N2122" i="6"/>
  <c r="N2121" i="6"/>
  <c r="N2120" i="6"/>
  <c r="N2119" i="6"/>
  <c r="N2118" i="6"/>
  <c r="N2117" i="6"/>
  <c r="N2116" i="6"/>
  <c r="N2115" i="6"/>
  <c r="N2114" i="6"/>
  <c r="N2113" i="6"/>
  <c r="N2112" i="6"/>
  <c r="N2111" i="6"/>
  <c r="N2110" i="6"/>
  <c r="N2109" i="6"/>
  <c r="N2108" i="6"/>
  <c r="N2107" i="6"/>
  <c r="N2106" i="6"/>
  <c r="N2105" i="6"/>
  <c r="N2104" i="6"/>
  <c r="N2103" i="6"/>
  <c r="N2102" i="6"/>
  <c r="N2101" i="6"/>
  <c r="N2100" i="6"/>
  <c r="N2099" i="6"/>
  <c r="N2098" i="6"/>
  <c r="N2097" i="6"/>
  <c r="N2096" i="6"/>
  <c r="N2095" i="6"/>
  <c r="N2094" i="6"/>
  <c r="N2093" i="6"/>
  <c r="N2092" i="6"/>
  <c r="N2091" i="6"/>
  <c r="N2090" i="6"/>
  <c r="N2089" i="6"/>
  <c r="N2088" i="6"/>
  <c r="N2087" i="6"/>
  <c r="N2086" i="6"/>
  <c r="N2085" i="6"/>
  <c r="N2084" i="6"/>
  <c r="N2083" i="6"/>
  <c r="N2082" i="6"/>
  <c r="N2081" i="6"/>
  <c r="N2080" i="6"/>
  <c r="N2079" i="6"/>
  <c r="N2078" i="6"/>
  <c r="N2077" i="6"/>
  <c r="N2076" i="6"/>
  <c r="N2075" i="6"/>
  <c r="N2074" i="6"/>
  <c r="N2073" i="6"/>
  <c r="N2072" i="6"/>
  <c r="N2071" i="6"/>
  <c r="N2070" i="6"/>
  <c r="N2069" i="6"/>
  <c r="N2068" i="6"/>
  <c r="N2067" i="6"/>
  <c r="N2066" i="6"/>
  <c r="N2065" i="6"/>
  <c r="N2064" i="6"/>
  <c r="N2063" i="6"/>
  <c r="N2062" i="6"/>
  <c r="N2061" i="6"/>
  <c r="N2060" i="6"/>
  <c r="N2059" i="6"/>
  <c r="N2058" i="6"/>
  <c r="N2057" i="6"/>
  <c r="N2056" i="6"/>
  <c r="N2055" i="6"/>
  <c r="N2054" i="6"/>
  <c r="N2053" i="6"/>
  <c r="N2052" i="6"/>
  <c r="N2051" i="6"/>
  <c r="N2050" i="6"/>
  <c r="N2049" i="6"/>
  <c r="N2048" i="6"/>
  <c r="N2047" i="6"/>
  <c r="N2046" i="6"/>
  <c r="N2045" i="6"/>
  <c r="N2044" i="6"/>
  <c r="N2043" i="6"/>
  <c r="N2042" i="6"/>
  <c r="O2041" i="6"/>
  <c r="N2040" i="6"/>
  <c r="N2039" i="6"/>
  <c r="N2038" i="6"/>
  <c r="N2037" i="6"/>
  <c r="N2036" i="6"/>
  <c r="N2035" i="6"/>
  <c r="N2034" i="6"/>
  <c r="N2033" i="6"/>
  <c r="N2032" i="6"/>
  <c r="N2031" i="6"/>
  <c r="N2030" i="6"/>
  <c r="N2029" i="6"/>
  <c r="N2028" i="6"/>
  <c r="N2027" i="6"/>
  <c r="N2026" i="6"/>
  <c r="N2025" i="6"/>
  <c r="N2024" i="6"/>
  <c r="N2023" i="6"/>
  <c r="N2022" i="6"/>
  <c r="N2021" i="6"/>
  <c r="N2020" i="6"/>
  <c r="N2019" i="6"/>
  <c r="N2018" i="6"/>
  <c r="N2017" i="6"/>
  <c r="N2016" i="6"/>
  <c r="N2015" i="6"/>
  <c r="N2014" i="6"/>
  <c r="N2013" i="6"/>
  <c r="N2012" i="6"/>
  <c r="N2011" i="6"/>
  <c r="N2010" i="6"/>
  <c r="N2009" i="6"/>
  <c r="N2008" i="6"/>
  <c r="N2007" i="6"/>
  <c r="N2006" i="6"/>
  <c r="N2005" i="6"/>
  <c r="N2004" i="6"/>
  <c r="N2003" i="6"/>
  <c r="N2002" i="6"/>
  <c r="N2001" i="6"/>
  <c r="N2000" i="6"/>
  <c r="N1999" i="6"/>
  <c r="N1998" i="6"/>
  <c r="N1997" i="6"/>
  <c r="N1996" i="6"/>
  <c r="N1995" i="6"/>
  <c r="N1994" i="6"/>
  <c r="N1993" i="6"/>
  <c r="N1992" i="6"/>
  <c r="N1991" i="6"/>
  <c r="N1990" i="6"/>
  <c r="N1989" i="6"/>
  <c r="N1988" i="6"/>
  <c r="N1987" i="6"/>
  <c r="N1986" i="6"/>
  <c r="N1985" i="6"/>
  <c r="N1984" i="6"/>
  <c r="N1983" i="6"/>
  <c r="N1982" i="6"/>
  <c r="N1981" i="6"/>
  <c r="N1980" i="6"/>
  <c r="N1979" i="6"/>
  <c r="N1978" i="6"/>
  <c r="N1977" i="6"/>
  <c r="N1976" i="6"/>
  <c r="N1975" i="6"/>
  <c r="N1974" i="6"/>
  <c r="N1973" i="6"/>
  <c r="N1972" i="6"/>
  <c r="N1971" i="6"/>
  <c r="N1970" i="6"/>
  <c r="N1969" i="6"/>
  <c r="N1968" i="6"/>
  <c r="N1967" i="6"/>
  <c r="N1966" i="6"/>
  <c r="N1965" i="6"/>
  <c r="N1964" i="6"/>
  <c r="N1963" i="6"/>
  <c r="N1962" i="6"/>
  <c r="N1961" i="6"/>
  <c r="N1960" i="6"/>
  <c r="N1959" i="6"/>
  <c r="N1958" i="6"/>
  <c r="N1957" i="6"/>
  <c r="N1956" i="6"/>
  <c r="O1288" i="6"/>
  <c r="O1262" i="6"/>
  <c r="J318" i="6"/>
  <c r="J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N203" i="6"/>
  <c r="N202" i="6"/>
  <c r="N201" i="6"/>
  <c r="N200" i="6"/>
  <c r="N199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46" i="6"/>
  <c r="J2872" i="6" l="1"/>
  <c r="O1599" i="6"/>
  <c r="O2715" i="6"/>
  <c r="O2709" i="6"/>
  <c r="O199" i="6"/>
  <c r="O217" i="6"/>
  <c r="O241" i="6"/>
  <c r="O265" i="6"/>
  <c r="O283" i="6"/>
  <c r="O301" i="6"/>
  <c r="O1311" i="6"/>
  <c r="O1401" i="6"/>
  <c r="O1587" i="6"/>
  <c r="O180" i="6"/>
  <c r="O204" i="6"/>
  <c r="O222" i="6"/>
  <c r="O240" i="6"/>
  <c r="O252" i="6"/>
  <c r="O270" i="6"/>
  <c r="O294" i="6"/>
  <c r="O1304" i="6"/>
  <c r="O1328" i="6"/>
  <c r="O1358" i="6"/>
  <c r="O1460" i="6"/>
  <c r="O1305" i="6"/>
  <c r="O1329" i="6"/>
  <c r="O1347" i="6"/>
  <c r="O1365" i="6"/>
  <c r="O1389" i="6"/>
  <c r="O1413" i="6"/>
  <c r="O1437" i="6"/>
  <c r="O1455" i="6"/>
  <c r="O1491" i="6"/>
  <c r="O1605" i="6"/>
  <c r="O192" i="6"/>
  <c r="O210" i="6"/>
  <c r="O228" i="6"/>
  <c r="O264" i="6"/>
  <c r="O282" i="6"/>
  <c r="O306" i="6"/>
  <c r="O1298" i="6"/>
  <c r="O1316" i="6"/>
  <c r="O1334" i="6"/>
  <c r="O1346" i="6"/>
  <c r="O1364" i="6"/>
  <c r="O1376" i="6"/>
  <c r="O1382" i="6"/>
  <c r="O1400" i="6"/>
  <c r="O1412" i="6"/>
  <c r="O1424" i="6"/>
  <c r="O1442" i="6"/>
  <c r="O1454" i="6"/>
  <c r="O1472" i="6"/>
  <c r="O1490" i="6"/>
  <c r="O1502" i="6"/>
  <c r="O1514" i="6"/>
  <c r="O1520" i="6"/>
  <c r="O1532" i="6"/>
  <c r="O1544" i="6"/>
  <c r="O1556" i="6"/>
  <c r="O1562" i="6"/>
  <c r="O1574" i="6"/>
  <c r="O1586" i="6"/>
  <c r="O1598" i="6"/>
  <c r="O1610" i="6"/>
  <c r="O1616" i="6"/>
  <c r="O1628" i="6"/>
  <c r="O1634" i="6"/>
  <c r="O1646" i="6"/>
  <c r="O1652" i="6"/>
  <c r="O1664" i="6"/>
  <c r="O1676" i="6"/>
  <c r="O1688" i="6"/>
  <c r="O1700" i="6"/>
  <c r="O1712" i="6"/>
  <c r="O1724" i="6"/>
  <c r="O1736" i="6"/>
  <c r="O1742" i="6"/>
  <c r="O1754" i="6"/>
  <c r="O1766" i="6"/>
  <c r="O1778" i="6"/>
  <c r="O1790" i="6"/>
  <c r="O1802" i="6"/>
  <c r="O1814" i="6"/>
  <c r="O1826" i="6"/>
  <c r="O1844" i="6"/>
  <c r="O1856" i="6"/>
  <c r="O1868" i="6"/>
  <c r="O1880" i="6"/>
  <c r="O1886" i="6"/>
  <c r="O1898" i="6"/>
  <c r="O1910" i="6"/>
  <c r="O1922" i="6"/>
  <c r="O1934" i="6"/>
  <c r="O1946" i="6"/>
  <c r="O1958" i="6"/>
  <c r="O1970" i="6"/>
  <c r="O1982" i="6"/>
  <c r="O1994" i="6"/>
  <c r="O2006" i="6"/>
  <c r="O2018" i="6"/>
  <c r="O2030" i="6"/>
  <c r="O2048" i="6"/>
  <c r="O2060" i="6"/>
  <c r="O2066" i="6"/>
  <c r="O2078" i="6"/>
  <c r="O2084" i="6"/>
  <c r="O2096" i="6"/>
  <c r="O2108" i="6"/>
  <c r="O2120" i="6"/>
  <c r="O2132" i="6"/>
  <c r="O2144" i="6"/>
  <c r="O2156" i="6"/>
  <c r="O2174" i="6"/>
  <c r="O2186" i="6"/>
  <c r="O2192" i="6"/>
  <c r="O2204" i="6"/>
  <c r="O2216" i="6"/>
  <c r="O2228" i="6"/>
  <c r="O2240" i="6"/>
  <c r="O2246" i="6"/>
  <c r="O2252" i="6"/>
  <c r="O2258" i="6"/>
  <c r="O2264" i="6"/>
  <c r="O2270" i="6"/>
  <c r="O2282" i="6"/>
  <c r="O2288" i="6"/>
  <c r="O2294" i="6"/>
  <c r="O2300" i="6"/>
  <c r="O2306" i="6"/>
  <c r="O2312" i="6"/>
  <c r="O2318" i="6"/>
  <c r="O2324" i="6"/>
  <c r="O2330" i="6"/>
  <c r="O2655" i="6"/>
  <c r="O2661" i="6"/>
  <c r="O2667" i="6"/>
  <c r="O2673" i="6"/>
  <c r="O2679" i="6"/>
  <c r="O2685" i="6"/>
  <c r="O2691" i="6"/>
  <c r="O2703" i="6"/>
  <c r="O181" i="6"/>
  <c r="O193" i="6"/>
  <c r="O211" i="6"/>
  <c r="O229" i="6"/>
  <c r="O247" i="6"/>
  <c r="O259" i="6"/>
  <c r="O277" i="6"/>
  <c r="O295" i="6"/>
  <c r="O313" i="6"/>
  <c r="O1299" i="6"/>
  <c r="O1323" i="6"/>
  <c r="O1341" i="6"/>
  <c r="O1359" i="6"/>
  <c r="O1377" i="6"/>
  <c r="O1383" i="6"/>
  <c r="O1407" i="6"/>
  <c r="O1419" i="6"/>
  <c r="O1431" i="6"/>
  <c r="O1449" i="6"/>
  <c r="O1467" i="6"/>
  <c r="O1479" i="6"/>
  <c r="O1503" i="6"/>
  <c r="O1539" i="6"/>
  <c r="O1593" i="6"/>
  <c r="O186" i="6"/>
  <c r="O198" i="6"/>
  <c r="O216" i="6"/>
  <c r="O234" i="6"/>
  <c r="O246" i="6"/>
  <c r="O258" i="6"/>
  <c r="O276" i="6"/>
  <c r="O288" i="6"/>
  <c r="O300" i="6"/>
  <c r="O312" i="6"/>
  <c r="O1292" i="6"/>
  <c r="O1310" i="6"/>
  <c r="O1322" i="6"/>
  <c r="O1340" i="6"/>
  <c r="O1352" i="6"/>
  <c r="O1370" i="6"/>
  <c r="O1388" i="6"/>
  <c r="O1394" i="6"/>
  <c r="O1406" i="6"/>
  <c r="O1418" i="6"/>
  <c r="O1430" i="6"/>
  <c r="O1436" i="6"/>
  <c r="O1448" i="6"/>
  <c r="O1466" i="6"/>
  <c r="O1478" i="6"/>
  <c r="O1484" i="6"/>
  <c r="O1496" i="6"/>
  <c r="O1508" i="6"/>
  <c r="O1526" i="6"/>
  <c r="O1538" i="6"/>
  <c r="O1550" i="6"/>
  <c r="O1568" i="6"/>
  <c r="O1580" i="6"/>
  <c r="O1592" i="6"/>
  <c r="O1604" i="6"/>
  <c r="O1622" i="6"/>
  <c r="O1640" i="6"/>
  <c r="O1658" i="6"/>
  <c r="O1670" i="6"/>
  <c r="O1682" i="6"/>
  <c r="O1694" i="6"/>
  <c r="O1706" i="6"/>
  <c r="O1718" i="6"/>
  <c r="O1730" i="6"/>
  <c r="O1748" i="6"/>
  <c r="O1760" i="6"/>
  <c r="O1772" i="6"/>
  <c r="O1784" i="6"/>
  <c r="O1796" i="6"/>
  <c r="O1808" i="6"/>
  <c r="O1820" i="6"/>
  <c r="O1832" i="6"/>
  <c r="O1838" i="6"/>
  <c r="O1850" i="6"/>
  <c r="O1862" i="6"/>
  <c r="O1874" i="6"/>
  <c r="O1892" i="6"/>
  <c r="O1904" i="6"/>
  <c r="O1916" i="6"/>
  <c r="O1928" i="6"/>
  <c r="O1940" i="6"/>
  <c r="O1952" i="6"/>
  <c r="O1964" i="6"/>
  <c r="O1976" i="6"/>
  <c r="O1988" i="6"/>
  <c r="O2000" i="6"/>
  <c r="O2012" i="6"/>
  <c r="O2024" i="6"/>
  <c r="O2036" i="6"/>
  <c r="O2042" i="6"/>
  <c r="O2054" i="6"/>
  <c r="O2072" i="6"/>
  <c r="O2090" i="6"/>
  <c r="O2102" i="6"/>
  <c r="O2114" i="6"/>
  <c r="O2126" i="6"/>
  <c r="O2138" i="6"/>
  <c r="O2150" i="6"/>
  <c r="O2162" i="6"/>
  <c r="O2168" i="6"/>
  <c r="O2180" i="6"/>
  <c r="O2198" i="6"/>
  <c r="O2210" i="6"/>
  <c r="O2222" i="6"/>
  <c r="O2234" i="6"/>
  <c r="O2276" i="6"/>
  <c r="O2697" i="6"/>
  <c r="O187" i="6"/>
  <c r="O205" i="6"/>
  <c r="O223" i="6"/>
  <c r="O235" i="6"/>
  <c r="O253" i="6"/>
  <c r="O271" i="6"/>
  <c r="O289" i="6"/>
  <c r="O307" i="6"/>
  <c r="O1293" i="6"/>
  <c r="O1317" i="6"/>
  <c r="O1335" i="6"/>
  <c r="O1353" i="6"/>
  <c r="O1371" i="6"/>
  <c r="O1395" i="6"/>
  <c r="O1425" i="6"/>
  <c r="O1443" i="6"/>
  <c r="O1461" i="6"/>
  <c r="O1473" i="6"/>
  <c r="O1485" i="6"/>
  <c r="O1497" i="6"/>
  <c r="O1509" i="6"/>
  <c r="O1515" i="6"/>
  <c r="O1521" i="6"/>
  <c r="O1527" i="6"/>
  <c r="O1533" i="6"/>
  <c r="O1545" i="6"/>
  <c r="O1551" i="6"/>
  <c r="O1557" i="6"/>
  <c r="O1563" i="6"/>
  <c r="O1569" i="6"/>
  <c r="O1575" i="6"/>
  <c r="O1581" i="6"/>
  <c r="O1617" i="6"/>
  <c r="O1611" i="6"/>
  <c r="O1629" i="6"/>
  <c r="O1653" i="6"/>
  <c r="O1677" i="6"/>
  <c r="O1701" i="6"/>
  <c r="O1731" i="6"/>
  <c r="O1767" i="6"/>
  <c r="O1791" i="6"/>
  <c r="O1809" i="6"/>
  <c r="O1833" i="6"/>
  <c r="O1857" i="6"/>
  <c r="O1881" i="6"/>
  <c r="O1905" i="6"/>
  <c r="O1929" i="6"/>
  <c r="O1953" i="6"/>
  <c r="O1983" i="6"/>
  <c r="O2007" i="6"/>
  <c r="O2019" i="6"/>
  <c r="O2037" i="6"/>
  <c r="O2055" i="6"/>
  <c r="O2067" i="6"/>
  <c r="O2085" i="6"/>
  <c r="O2097" i="6"/>
  <c r="O2109" i="6"/>
  <c r="O2121" i="6"/>
  <c r="O2133" i="6"/>
  <c r="O2151" i="6"/>
  <c r="O2163" i="6"/>
  <c r="O2187" i="6"/>
  <c r="O2205" i="6"/>
  <c r="O2217" i="6"/>
  <c r="O2235" i="6"/>
  <c r="O2247" i="6"/>
  <c r="O2271" i="6"/>
  <c r="O2295" i="6"/>
  <c r="O2325" i="6"/>
  <c r="O2698" i="6"/>
  <c r="O182" i="6"/>
  <c r="O206" i="6"/>
  <c r="O230" i="6"/>
  <c r="O254" i="6"/>
  <c r="O272" i="6"/>
  <c r="O296" i="6"/>
  <c r="O314" i="6"/>
  <c r="O1300" i="6"/>
  <c r="O1318" i="6"/>
  <c r="O1342" i="6"/>
  <c r="O1372" i="6"/>
  <c r="O1390" i="6"/>
  <c r="O1414" i="6"/>
  <c r="O1432" i="6"/>
  <c r="O1444" i="6"/>
  <c r="O1462" i="6"/>
  <c r="O1480" i="6"/>
  <c r="O1486" i="6"/>
  <c r="O1504" i="6"/>
  <c r="O1528" i="6"/>
  <c r="O1546" i="6"/>
  <c r="O1570" i="6"/>
  <c r="O1618" i="6"/>
  <c r="O1726" i="6"/>
  <c r="O179" i="6"/>
  <c r="O185" i="6"/>
  <c r="O191" i="6"/>
  <c r="O197" i="6"/>
  <c r="O203" i="6"/>
  <c r="O209" i="6"/>
  <c r="O215" i="6"/>
  <c r="O221" i="6"/>
  <c r="O227" i="6"/>
  <c r="O233" i="6"/>
  <c r="O239" i="6"/>
  <c r="O245" i="6"/>
  <c r="O251" i="6"/>
  <c r="O257" i="6"/>
  <c r="O263" i="6"/>
  <c r="O269" i="6"/>
  <c r="O275" i="6"/>
  <c r="O281" i="6"/>
  <c r="O287" i="6"/>
  <c r="O293" i="6"/>
  <c r="O299" i="6"/>
  <c r="O305" i="6"/>
  <c r="O311" i="6"/>
  <c r="O1291" i="6"/>
  <c r="O1297" i="6"/>
  <c r="O1303" i="6"/>
  <c r="O1309" i="6"/>
  <c r="O1315" i="6"/>
  <c r="O1321" i="6"/>
  <c r="O1327" i="6"/>
  <c r="O1333" i="6"/>
  <c r="O1339" i="6"/>
  <c r="O1345" i="6"/>
  <c r="O1351" i="6"/>
  <c r="O1357" i="6"/>
  <c r="O1363" i="6"/>
  <c r="O1369" i="6"/>
  <c r="O1375" i="6"/>
  <c r="O1381" i="6"/>
  <c r="O1387" i="6"/>
  <c r="O1393" i="6"/>
  <c r="O1399" i="6"/>
  <c r="O1405" i="6"/>
  <c r="O1411" i="6"/>
  <c r="O1417" i="6"/>
  <c r="O1423" i="6"/>
  <c r="O1429" i="6"/>
  <c r="O1435" i="6"/>
  <c r="O1441" i="6"/>
  <c r="O1447" i="6"/>
  <c r="O1453" i="6"/>
  <c r="O1459" i="6"/>
  <c r="O1465" i="6"/>
  <c r="O1471" i="6"/>
  <c r="O1477" i="6"/>
  <c r="O1483" i="6"/>
  <c r="O1489" i="6"/>
  <c r="O1495" i="6"/>
  <c r="O1501" i="6"/>
  <c r="O1507" i="6"/>
  <c r="O1513" i="6"/>
  <c r="O1519" i="6"/>
  <c r="O1525" i="6"/>
  <c r="O1531" i="6"/>
  <c r="O1537" i="6"/>
  <c r="O1543" i="6"/>
  <c r="O1549" i="6"/>
  <c r="O1555" i="6"/>
  <c r="O1561" i="6"/>
  <c r="O1567" i="6"/>
  <c r="O1573" i="6"/>
  <c r="O1579" i="6"/>
  <c r="O1585" i="6"/>
  <c r="O1591" i="6"/>
  <c r="O1597" i="6"/>
  <c r="O1603" i="6"/>
  <c r="O1609" i="6"/>
  <c r="O1615" i="6"/>
  <c r="O1621" i="6"/>
  <c r="O1627" i="6"/>
  <c r="O1633" i="6"/>
  <c r="O1639" i="6"/>
  <c r="O1645" i="6"/>
  <c r="O1651" i="6"/>
  <c r="O1657" i="6"/>
  <c r="O1663" i="6"/>
  <c r="O1669" i="6"/>
  <c r="O1675" i="6"/>
  <c r="O1681" i="6"/>
  <c r="O1687" i="6"/>
  <c r="O1693" i="6"/>
  <c r="O1699" i="6"/>
  <c r="O1705" i="6"/>
  <c r="O1711" i="6"/>
  <c r="O1717" i="6"/>
  <c r="O1723" i="6"/>
  <c r="O1729" i="6"/>
  <c r="O1735" i="6"/>
  <c r="O1741" i="6"/>
  <c r="O1747" i="6"/>
  <c r="O1753" i="6"/>
  <c r="O1759" i="6"/>
  <c r="O1765" i="6"/>
  <c r="O1771" i="6"/>
  <c r="O1777" i="6"/>
  <c r="O1783" i="6"/>
  <c r="O1789" i="6"/>
  <c r="O1795" i="6"/>
  <c r="O1801" i="6"/>
  <c r="O1807" i="6"/>
  <c r="O1813" i="6"/>
  <c r="O1819" i="6"/>
  <c r="O1825" i="6"/>
  <c r="O1831" i="6"/>
  <c r="O1837" i="6"/>
  <c r="O1843" i="6"/>
  <c r="O1849" i="6"/>
  <c r="O1855" i="6"/>
  <c r="O1861" i="6"/>
  <c r="O1867" i="6"/>
  <c r="O1873" i="6"/>
  <c r="O1879" i="6"/>
  <c r="O1885" i="6"/>
  <c r="O1891" i="6"/>
  <c r="O1897" i="6"/>
  <c r="O1903" i="6"/>
  <c r="O1909" i="6"/>
  <c r="O1915" i="6"/>
  <c r="O1921" i="6"/>
  <c r="O1927" i="6"/>
  <c r="O1933" i="6"/>
  <c r="O1939" i="6"/>
  <c r="O1945" i="6"/>
  <c r="O1951" i="6"/>
  <c r="O1957" i="6"/>
  <c r="O1963" i="6"/>
  <c r="O1969" i="6"/>
  <c r="O1975" i="6"/>
  <c r="O1981" i="6"/>
  <c r="O1987" i="6"/>
  <c r="O1993" i="6"/>
  <c r="O1999" i="6"/>
  <c r="O2005" i="6"/>
  <c r="O2011" i="6"/>
  <c r="O2017" i="6"/>
  <c r="O2023" i="6"/>
  <c r="O2029" i="6"/>
  <c r="O2035" i="6"/>
  <c r="O2047" i="6"/>
  <c r="O2053" i="6"/>
  <c r="O2059" i="6"/>
  <c r="O2065" i="6"/>
  <c r="O2071" i="6"/>
  <c r="O2077" i="6"/>
  <c r="O2083" i="6"/>
  <c r="O2089" i="6"/>
  <c r="O2095" i="6"/>
  <c r="O2101" i="6"/>
  <c r="O2107" i="6"/>
  <c r="O2113" i="6"/>
  <c r="O2119" i="6"/>
  <c r="O2125" i="6"/>
  <c r="O2131" i="6"/>
  <c r="O2137" i="6"/>
  <c r="O2143" i="6"/>
  <c r="O2149" i="6"/>
  <c r="O2155" i="6"/>
  <c r="O2161" i="6"/>
  <c r="O2167" i="6"/>
  <c r="O2173" i="6"/>
  <c r="O2179" i="6"/>
  <c r="O2185" i="6"/>
  <c r="O2191" i="6"/>
  <c r="O2197" i="6"/>
  <c r="O2203" i="6"/>
  <c r="O2209" i="6"/>
  <c r="O2215" i="6"/>
  <c r="O2221" i="6"/>
  <c r="O2227" i="6"/>
  <c r="O2233" i="6"/>
  <c r="O2239" i="6"/>
  <c r="O2245" i="6"/>
  <c r="O2251" i="6"/>
  <c r="O2257" i="6"/>
  <c r="O2263" i="6"/>
  <c r="O2269" i="6"/>
  <c r="O2275" i="6"/>
  <c r="O2281" i="6"/>
  <c r="O2287" i="6"/>
  <c r="O2293" i="6"/>
  <c r="O2299" i="6"/>
  <c r="O2305" i="6"/>
  <c r="O2311" i="6"/>
  <c r="O2317" i="6"/>
  <c r="O2323" i="6"/>
  <c r="O2329" i="6"/>
  <c r="O2654" i="6"/>
  <c r="O2660" i="6"/>
  <c r="O2666" i="6"/>
  <c r="O2672" i="6"/>
  <c r="O2678" i="6"/>
  <c r="O2684" i="6"/>
  <c r="O2690" i="6"/>
  <c r="O2696" i="6"/>
  <c r="O2702" i="6"/>
  <c r="O2708" i="6"/>
  <c r="O2714" i="6"/>
  <c r="O1635" i="6"/>
  <c r="O1665" i="6"/>
  <c r="O1695" i="6"/>
  <c r="O1719" i="6"/>
  <c r="O1749" i="6"/>
  <c r="O1785" i="6"/>
  <c r="O1815" i="6"/>
  <c r="O1839" i="6"/>
  <c r="O1863" i="6"/>
  <c r="O1887" i="6"/>
  <c r="O1911" i="6"/>
  <c r="O1941" i="6"/>
  <c r="O1959" i="6"/>
  <c r="O1977" i="6"/>
  <c r="O2001" i="6"/>
  <c r="O2031" i="6"/>
  <c r="O2061" i="6"/>
  <c r="O2091" i="6"/>
  <c r="O2127" i="6"/>
  <c r="O2157" i="6"/>
  <c r="O2181" i="6"/>
  <c r="O2229" i="6"/>
  <c r="O2265" i="6"/>
  <c r="O2289" i="6"/>
  <c r="O2313" i="6"/>
  <c r="O2331" i="6"/>
  <c r="O2656" i="6"/>
  <c r="O2662" i="6"/>
  <c r="O2668" i="6"/>
  <c r="O2674" i="6"/>
  <c r="O2680" i="6"/>
  <c r="O2686" i="6"/>
  <c r="O2692" i="6"/>
  <c r="O2710" i="6"/>
  <c r="O200" i="6"/>
  <c r="O224" i="6"/>
  <c r="O248" i="6"/>
  <c r="O290" i="6"/>
  <c r="O1294" i="6"/>
  <c r="O1324" i="6"/>
  <c r="O1354" i="6"/>
  <c r="O1378" i="6"/>
  <c r="O1402" i="6"/>
  <c r="O1426" i="6"/>
  <c r="O1450" i="6"/>
  <c r="O1474" i="6"/>
  <c r="O1492" i="6"/>
  <c r="O1516" i="6"/>
  <c r="O1522" i="6"/>
  <c r="O1534" i="6"/>
  <c r="O1540" i="6"/>
  <c r="O1552" i="6"/>
  <c r="O1558" i="6"/>
  <c r="O1564" i="6"/>
  <c r="O1576" i="6"/>
  <c r="O1594" i="6"/>
  <c r="O1600" i="6"/>
  <c r="O1606" i="6"/>
  <c r="O1612" i="6"/>
  <c r="O1624" i="6"/>
  <c r="O1630" i="6"/>
  <c r="O1636" i="6"/>
  <c r="O1642" i="6"/>
  <c r="O1648" i="6"/>
  <c r="O1654" i="6"/>
  <c r="O1660" i="6"/>
  <c r="O1666" i="6"/>
  <c r="O1672" i="6"/>
  <c r="O1678" i="6"/>
  <c r="O1684" i="6"/>
  <c r="O1690" i="6"/>
  <c r="O1696" i="6"/>
  <c r="O1702" i="6"/>
  <c r="O1708" i="6"/>
  <c r="O1714" i="6"/>
  <c r="O1720" i="6"/>
  <c r="O1732" i="6"/>
  <c r="O1738" i="6"/>
  <c r="O1744" i="6"/>
  <c r="O1750" i="6"/>
  <c r="O1756" i="6"/>
  <c r="O1762" i="6"/>
  <c r="O1768" i="6"/>
  <c r="O1774" i="6"/>
  <c r="O1780" i="6"/>
  <c r="O1786" i="6"/>
  <c r="O1792" i="6"/>
  <c r="O1798" i="6"/>
  <c r="O1804" i="6"/>
  <c r="O1810" i="6"/>
  <c r="O1816" i="6"/>
  <c r="O1822" i="6"/>
  <c r="O1828" i="6"/>
  <c r="O1834" i="6"/>
  <c r="O1840" i="6"/>
  <c r="O1846" i="6"/>
  <c r="O1852" i="6"/>
  <c r="O1858" i="6"/>
  <c r="O1864" i="6"/>
  <c r="O1870" i="6"/>
  <c r="O1876" i="6"/>
  <c r="O1882" i="6"/>
  <c r="O1888" i="6"/>
  <c r="O1894" i="6"/>
  <c r="O1900" i="6"/>
  <c r="O1918" i="6"/>
  <c r="O1924" i="6"/>
  <c r="O1930" i="6"/>
  <c r="O1936" i="6"/>
  <c r="O1942" i="6"/>
  <c r="O1948" i="6"/>
  <c r="O1954" i="6"/>
  <c r="O1960" i="6"/>
  <c r="O1966" i="6"/>
  <c r="O1972" i="6"/>
  <c r="O1978" i="6"/>
  <c r="O1984" i="6"/>
  <c r="O1990" i="6"/>
  <c r="O1996" i="6"/>
  <c r="O2002" i="6"/>
  <c r="O2008" i="6"/>
  <c r="O2014" i="6"/>
  <c r="O2020" i="6"/>
  <c r="O2026" i="6"/>
  <c r="O2032" i="6"/>
  <c r="O2038" i="6"/>
  <c r="O2044" i="6"/>
  <c r="O2050" i="6"/>
  <c r="O2056" i="6"/>
  <c r="O2062" i="6"/>
  <c r="O2068" i="6"/>
  <c r="O2074" i="6"/>
  <c r="O2080" i="6"/>
  <c r="O2086" i="6"/>
  <c r="O2092" i="6"/>
  <c r="O2098" i="6"/>
  <c r="O2104" i="6"/>
  <c r="O2110" i="6"/>
  <c r="O2116" i="6"/>
  <c r="O2122" i="6"/>
  <c r="O2128" i="6"/>
  <c r="O2134" i="6"/>
  <c r="O2140" i="6"/>
  <c r="O2146" i="6"/>
  <c r="O2152" i="6"/>
  <c r="O2158" i="6"/>
  <c r="O2164" i="6"/>
  <c r="O2170" i="6"/>
  <c r="O2176" i="6"/>
  <c r="O2182" i="6"/>
  <c r="O2188" i="6"/>
  <c r="O2194" i="6"/>
  <c r="O2200" i="6"/>
  <c r="O2206" i="6"/>
  <c r="O2212" i="6"/>
  <c r="O2218" i="6"/>
  <c r="O2224" i="6"/>
  <c r="O2230" i="6"/>
  <c r="O2236" i="6"/>
  <c r="O2242" i="6"/>
  <c r="O2248" i="6"/>
  <c r="O2254" i="6"/>
  <c r="O2260" i="6"/>
  <c r="O2266" i="6"/>
  <c r="O2272" i="6"/>
  <c r="O2278" i="6"/>
  <c r="O2284" i="6"/>
  <c r="O2290" i="6"/>
  <c r="O2296" i="6"/>
  <c r="O2302" i="6"/>
  <c r="O2308" i="6"/>
  <c r="O2314" i="6"/>
  <c r="O2320" i="6"/>
  <c r="O2326" i="6"/>
  <c r="O2332" i="6"/>
  <c r="O2657" i="6"/>
  <c r="O2663" i="6"/>
  <c r="O2669" i="6"/>
  <c r="O2675" i="6"/>
  <c r="O2681" i="6"/>
  <c r="O2687" i="6"/>
  <c r="O2693" i="6"/>
  <c r="O2699" i="6"/>
  <c r="O2705" i="6"/>
  <c r="O2711" i="6"/>
  <c r="O2717" i="6"/>
  <c r="O1623" i="6"/>
  <c r="O1647" i="6"/>
  <c r="O1671" i="6"/>
  <c r="O1689" i="6"/>
  <c r="O1713" i="6"/>
  <c r="O1737" i="6"/>
  <c r="O1761" i="6"/>
  <c r="O1773" i="6"/>
  <c r="O1803" i="6"/>
  <c r="O1827" i="6"/>
  <c r="O1851" i="6"/>
  <c r="O1875" i="6"/>
  <c r="O1899" i="6"/>
  <c r="O1923" i="6"/>
  <c r="O1947" i="6"/>
  <c r="O1971" i="6"/>
  <c r="O1995" i="6"/>
  <c r="O2025" i="6"/>
  <c r="O2049" i="6"/>
  <c r="O2073" i="6"/>
  <c r="O2103" i="6"/>
  <c r="O2139" i="6"/>
  <c r="O2169" i="6"/>
  <c r="O2193" i="6"/>
  <c r="O2211" i="6"/>
  <c r="O2241" i="6"/>
  <c r="O2259" i="6"/>
  <c r="O2283" i="6"/>
  <c r="O2307" i="6"/>
  <c r="O2716" i="6"/>
  <c r="O194" i="6"/>
  <c r="O218" i="6"/>
  <c r="O242" i="6"/>
  <c r="O266" i="6"/>
  <c r="O278" i="6"/>
  <c r="O302" i="6"/>
  <c r="O308" i="6"/>
  <c r="O1306" i="6"/>
  <c r="O1330" i="6"/>
  <c r="O1348" i="6"/>
  <c r="O1366" i="6"/>
  <c r="O1384" i="6"/>
  <c r="O1408" i="6"/>
  <c r="O1438" i="6"/>
  <c r="O1468" i="6"/>
  <c r="O1510" i="6"/>
  <c r="O1588" i="6"/>
  <c r="O1912" i="6"/>
  <c r="O183" i="6"/>
  <c r="O189" i="6"/>
  <c r="O195" i="6"/>
  <c r="O201" i="6"/>
  <c r="O207" i="6"/>
  <c r="O213" i="6"/>
  <c r="O219" i="6"/>
  <c r="O225" i="6"/>
  <c r="O231" i="6"/>
  <c r="O237" i="6"/>
  <c r="O243" i="6"/>
  <c r="O249" i="6"/>
  <c r="O255" i="6"/>
  <c r="O261" i="6"/>
  <c r="O267" i="6"/>
  <c r="O273" i="6"/>
  <c r="O279" i="6"/>
  <c r="O285" i="6"/>
  <c r="O291" i="6"/>
  <c r="O297" i="6"/>
  <c r="O303" i="6"/>
  <c r="O309" i="6"/>
  <c r="O315" i="6"/>
  <c r="O1289" i="6"/>
  <c r="O1295" i="6"/>
  <c r="O1301" i="6"/>
  <c r="O1307" i="6"/>
  <c r="O1313" i="6"/>
  <c r="O1319" i="6"/>
  <c r="O1325" i="6"/>
  <c r="O1331" i="6"/>
  <c r="O1337" i="6"/>
  <c r="O1343" i="6"/>
  <c r="O1349" i="6"/>
  <c r="O1355" i="6"/>
  <c r="O1361" i="6"/>
  <c r="O1367" i="6"/>
  <c r="O1373" i="6"/>
  <c r="O1379" i="6"/>
  <c r="O1385" i="6"/>
  <c r="O1391" i="6"/>
  <c r="O1397" i="6"/>
  <c r="O1403" i="6"/>
  <c r="O1409" i="6"/>
  <c r="O1415" i="6"/>
  <c r="O1421" i="6"/>
  <c r="O1427" i="6"/>
  <c r="O1433" i="6"/>
  <c r="O1439" i="6"/>
  <c r="O1445" i="6"/>
  <c r="O1451" i="6"/>
  <c r="O1457" i="6"/>
  <c r="O1463" i="6"/>
  <c r="O1469" i="6"/>
  <c r="O1475" i="6"/>
  <c r="O1481" i="6"/>
  <c r="O1487" i="6"/>
  <c r="O1493" i="6"/>
  <c r="O1499" i="6"/>
  <c r="O1505" i="6"/>
  <c r="O1511" i="6"/>
  <c r="O1517" i="6"/>
  <c r="O1523" i="6"/>
  <c r="O1529" i="6"/>
  <c r="O1535" i="6"/>
  <c r="O1541" i="6"/>
  <c r="O1547" i="6"/>
  <c r="O1553" i="6"/>
  <c r="O1559" i="6"/>
  <c r="O1565" i="6"/>
  <c r="O1571" i="6"/>
  <c r="O1577" i="6"/>
  <c r="O1583" i="6"/>
  <c r="O1589" i="6"/>
  <c r="O1595" i="6"/>
  <c r="O1601" i="6"/>
  <c r="O1607" i="6"/>
  <c r="O1613" i="6"/>
  <c r="O1619" i="6"/>
  <c r="O1625" i="6"/>
  <c r="O1631" i="6"/>
  <c r="O1637" i="6"/>
  <c r="O1643" i="6"/>
  <c r="O1649" i="6"/>
  <c r="O1655" i="6"/>
  <c r="O1661" i="6"/>
  <c r="O1667" i="6"/>
  <c r="O1673" i="6"/>
  <c r="O1679" i="6"/>
  <c r="O1685" i="6"/>
  <c r="O1691" i="6"/>
  <c r="O1697" i="6"/>
  <c r="O1703" i="6"/>
  <c r="O1709" i="6"/>
  <c r="O1715" i="6"/>
  <c r="O1721" i="6"/>
  <c r="O1727" i="6"/>
  <c r="O1733" i="6"/>
  <c r="O1739" i="6"/>
  <c r="O1745" i="6"/>
  <c r="O1751" i="6"/>
  <c r="O1757" i="6"/>
  <c r="O1763" i="6"/>
  <c r="O1769" i="6"/>
  <c r="O1775" i="6"/>
  <c r="O1781" i="6"/>
  <c r="O1787" i="6"/>
  <c r="O1793" i="6"/>
  <c r="O1799" i="6"/>
  <c r="O1805" i="6"/>
  <c r="O1811" i="6"/>
  <c r="O1817" i="6"/>
  <c r="O1823" i="6"/>
  <c r="O1829" i="6"/>
  <c r="O1835" i="6"/>
  <c r="O1841" i="6"/>
  <c r="O1847" i="6"/>
  <c r="O1853" i="6"/>
  <c r="O1859" i="6"/>
  <c r="O1865" i="6"/>
  <c r="O1871" i="6"/>
  <c r="O1877" i="6"/>
  <c r="O1883" i="6"/>
  <c r="O1889" i="6"/>
  <c r="O1895" i="6"/>
  <c r="O1901" i="6"/>
  <c r="O1907" i="6"/>
  <c r="O1913" i="6"/>
  <c r="O1919" i="6"/>
  <c r="O1925" i="6"/>
  <c r="O1931" i="6"/>
  <c r="O1937" i="6"/>
  <c r="O1943" i="6"/>
  <c r="O1949" i="6"/>
  <c r="O1955" i="6"/>
  <c r="O1961" i="6"/>
  <c r="O1967" i="6"/>
  <c r="O1973" i="6"/>
  <c r="O1979" i="6"/>
  <c r="O1985" i="6"/>
  <c r="O1991" i="6"/>
  <c r="O1997" i="6"/>
  <c r="O2003" i="6"/>
  <c r="O2009" i="6"/>
  <c r="O2015" i="6"/>
  <c r="O2021" i="6"/>
  <c r="O2027" i="6"/>
  <c r="O2033" i="6"/>
  <c r="O2039" i="6"/>
  <c r="O2045" i="6"/>
  <c r="O2051" i="6"/>
  <c r="O2057" i="6"/>
  <c r="O2063" i="6"/>
  <c r="O2069" i="6"/>
  <c r="O2075" i="6"/>
  <c r="O2081" i="6"/>
  <c r="O2087" i="6"/>
  <c r="O2093" i="6"/>
  <c r="O2099" i="6"/>
  <c r="O2105" i="6"/>
  <c r="O2111" i="6"/>
  <c r="O2117" i="6"/>
  <c r="O2123" i="6"/>
  <c r="O2129" i="6"/>
  <c r="O2135" i="6"/>
  <c r="O2141" i="6"/>
  <c r="O2147" i="6"/>
  <c r="O2153" i="6"/>
  <c r="O2159" i="6"/>
  <c r="O2165" i="6"/>
  <c r="O2171" i="6"/>
  <c r="O2177" i="6"/>
  <c r="O2183" i="6"/>
  <c r="O2189" i="6"/>
  <c r="O2195" i="6"/>
  <c r="O2201" i="6"/>
  <c r="O2207" i="6"/>
  <c r="O2213" i="6"/>
  <c r="O2219" i="6"/>
  <c r="O2225" i="6"/>
  <c r="O2231" i="6"/>
  <c r="O2237" i="6"/>
  <c r="O2243" i="6"/>
  <c r="O2249" i="6"/>
  <c r="O2255" i="6"/>
  <c r="O2261" i="6"/>
  <c r="O2267" i="6"/>
  <c r="O2273" i="6"/>
  <c r="O2279" i="6"/>
  <c r="O2285" i="6"/>
  <c r="O2291" i="6"/>
  <c r="O2297" i="6"/>
  <c r="O2303" i="6"/>
  <c r="O2309" i="6"/>
  <c r="O2315" i="6"/>
  <c r="O2321" i="6"/>
  <c r="O2327" i="6"/>
  <c r="O2333" i="6"/>
  <c r="O2652" i="6"/>
  <c r="O2658" i="6"/>
  <c r="O2664" i="6"/>
  <c r="O2670" i="6"/>
  <c r="O2676" i="6"/>
  <c r="O2682" i="6"/>
  <c r="O2688" i="6"/>
  <c r="O2694" i="6"/>
  <c r="O2700" i="6"/>
  <c r="O2706" i="6"/>
  <c r="O2712" i="6"/>
  <c r="O2718" i="6"/>
  <c r="O1641" i="6"/>
  <c r="O1659" i="6"/>
  <c r="O1683" i="6"/>
  <c r="O1707" i="6"/>
  <c r="O1725" i="6"/>
  <c r="O1743" i="6"/>
  <c r="O1755" i="6"/>
  <c r="O1779" i="6"/>
  <c r="O1797" i="6"/>
  <c r="O1821" i="6"/>
  <c r="O1845" i="6"/>
  <c r="O1869" i="6"/>
  <c r="O1893" i="6"/>
  <c r="O1917" i="6"/>
  <c r="O1935" i="6"/>
  <c r="O1965" i="6"/>
  <c r="O1989" i="6"/>
  <c r="O2013" i="6"/>
  <c r="O2043" i="6"/>
  <c r="O2079" i="6"/>
  <c r="O2115" i="6"/>
  <c r="O2145" i="6"/>
  <c r="O2175" i="6"/>
  <c r="O2199" i="6"/>
  <c r="O2223" i="6"/>
  <c r="O2253" i="6"/>
  <c r="O2277" i="6"/>
  <c r="O2301" i="6"/>
  <c r="O2319" i="6"/>
  <c r="O2704" i="6"/>
  <c r="O188" i="6"/>
  <c r="O212" i="6"/>
  <c r="O236" i="6"/>
  <c r="O260" i="6"/>
  <c r="O284" i="6"/>
  <c r="O1312" i="6"/>
  <c r="O1336" i="6"/>
  <c r="O1360" i="6"/>
  <c r="O1396" i="6"/>
  <c r="O1420" i="6"/>
  <c r="O1456" i="6"/>
  <c r="O1498" i="6"/>
  <c r="O1582" i="6"/>
  <c r="O1906" i="6"/>
  <c r="O178" i="6"/>
  <c r="O184" i="6"/>
  <c r="O190" i="6"/>
  <c r="O196" i="6"/>
  <c r="O202" i="6"/>
  <c r="O208" i="6"/>
  <c r="O214" i="6"/>
  <c r="O220" i="6"/>
  <c r="O226" i="6"/>
  <c r="O232" i="6"/>
  <c r="O238" i="6"/>
  <c r="O244" i="6"/>
  <c r="O250" i="6"/>
  <c r="O256" i="6"/>
  <c r="O262" i="6"/>
  <c r="O268" i="6"/>
  <c r="O274" i="6"/>
  <c r="O280" i="6"/>
  <c r="O286" i="6"/>
  <c r="O292" i="6"/>
  <c r="O298" i="6"/>
  <c r="O304" i="6"/>
  <c r="O310" i="6"/>
  <c r="O316" i="6"/>
  <c r="O1290" i="6"/>
  <c r="O1296" i="6"/>
  <c r="O1302" i="6"/>
  <c r="O1308" i="6"/>
  <c r="O1314" i="6"/>
  <c r="O1320" i="6"/>
  <c r="O1326" i="6"/>
  <c r="O1332" i="6"/>
  <c r="O1338" i="6"/>
  <c r="O1344" i="6"/>
  <c r="O1350" i="6"/>
  <c r="O1356" i="6"/>
  <c r="O1362" i="6"/>
  <c r="O1368" i="6"/>
  <c r="O1374" i="6"/>
  <c r="O1380" i="6"/>
  <c r="O1386" i="6"/>
  <c r="O1392" i="6"/>
  <c r="O1398" i="6"/>
  <c r="O1404" i="6"/>
  <c r="O1410" i="6"/>
  <c r="O1416" i="6"/>
  <c r="O1422" i="6"/>
  <c r="O1428" i="6"/>
  <c r="O1434" i="6"/>
  <c r="O1440" i="6"/>
  <c r="O1446" i="6"/>
  <c r="O1452" i="6"/>
  <c r="O1458" i="6"/>
  <c r="O1464" i="6"/>
  <c r="O1470" i="6"/>
  <c r="O1476" i="6"/>
  <c r="O1482" i="6"/>
  <c r="O1488" i="6"/>
  <c r="O1494" i="6"/>
  <c r="O1500" i="6"/>
  <c r="O1506" i="6"/>
  <c r="O1512" i="6"/>
  <c r="O1518" i="6"/>
  <c r="O1524" i="6"/>
  <c r="O1530" i="6"/>
  <c r="O1536" i="6"/>
  <c r="O1542" i="6"/>
  <c r="O1548" i="6"/>
  <c r="O1554" i="6"/>
  <c r="O1560" i="6"/>
  <c r="O1566" i="6"/>
  <c r="O1572" i="6"/>
  <c r="O1578" i="6"/>
  <c r="O1584" i="6"/>
  <c r="O1590" i="6"/>
  <c r="O1596" i="6"/>
  <c r="O1602" i="6"/>
  <c r="O1608" i="6"/>
  <c r="O1614" i="6"/>
  <c r="O1620" i="6"/>
  <c r="O1626" i="6"/>
  <c r="O1632" i="6"/>
  <c r="O1638" i="6"/>
  <c r="O1644" i="6"/>
  <c r="O1650" i="6"/>
  <c r="O1656" i="6"/>
  <c r="O1662" i="6"/>
  <c r="O1668" i="6"/>
  <c r="O1674" i="6"/>
  <c r="O1680" i="6"/>
  <c r="O1686" i="6"/>
  <c r="O1692" i="6"/>
  <c r="O1698" i="6"/>
  <c r="O1704" i="6"/>
  <c r="O1710" i="6"/>
  <c r="O1716" i="6"/>
  <c r="O1722" i="6"/>
  <c r="O1728" i="6"/>
  <c r="O1734" i="6"/>
  <c r="O1740" i="6"/>
  <c r="O1746" i="6"/>
  <c r="O1752" i="6"/>
  <c r="O1758" i="6"/>
  <c r="O1764" i="6"/>
  <c r="O1770" i="6"/>
  <c r="O1776" i="6"/>
  <c r="O1782" i="6"/>
  <c r="O1788" i="6"/>
  <c r="O1794" i="6"/>
  <c r="O1800" i="6"/>
  <c r="O1806" i="6"/>
  <c r="O1812" i="6"/>
  <c r="O1818" i="6"/>
  <c r="O1824" i="6"/>
  <c r="O1830" i="6"/>
  <c r="O1836" i="6"/>
  <c r="O1842" i="6"/>
  <c r="O1848" i="6"/>
  <c r="O1854" i="6"/>
  <c r="O1860" i="6"/>
  <c r="O1866" i="6"/>
  <c r="O1872" i="6"/>
  <c r="O1878" i="6"/>
  <c r="O1884" i="6"/>
  <c r="O1890" i="6"/>
  <c r="O1896" i="6"/>
  <c r="O1902" i="6"/>
  <c r="O1908" i="6"/>
  <c r="O1914" i="6"/>
  <c r="O1920" i="6"/>
  <c r="O1926" i="6"/>
  <c r="O1932" i="6"/>
  <c r="O1938" i="6"/>
  <c r="O1944" i="6"/>
  <c r="O1950" i="6"/>
  <c r="O1956" i="6"/>
  <c r="O1962" i="6"/>
  <c r="O1968" i="6"/>
  <c r="O1974" i="6"/>
  <c r="O1980" i="6"/>
  <c r="O1986" i="6"/>
  <c r="O1992" i="6"/>
  <c r="O1998" i="6"/>
  <c r="O2004" i="6"/>
  <c r="O2010" i="6"/>
  <c r="O2016" i="6"/>
  <c r="O2022" i="6"/>
  <c r="O2028" i="6"/>
  <c r="O2034" i="6"/>
  <c r="O2040" i="6"/>
  <c r="O2046" i="6"/>
  <c r="O2052" i="6"/>
  <c r="O2058" i="6"/>
  <c r="O2064" i="6"/>
  <c r="O2070" i="6"/>
  <c r="O2076" i="6"/>
  <c r="O2082" i="6"/>
  <c r="O2088" i="6"/>
  <c r="O2094" i="6"/>
  <c r="O2100" i="6"/>
  <c r="O2106" i="6"/>
  <c r="O2112" i="6"/>
  <c r="O2118" i="6"/>
  <c r="O2124" i="6"/>
  <c r="O2130" i="6"/>
  <c r="O2136" i="6"/>
  <c r="O2142" i="6"/>
  <c r="O2148" i="6"/>
  <c r="O2154" i="6"/>
  <c r="O2160" i="6"/>
  <c r="O2166" i="6"/>
  <c r="O2172" i="6"/>
  <c r="O2178" i="6"/>
  <c r="O2184" i="6"/>
  <c r="O2190" i="6"/>
  <c r="O2196" i="6"/>
  <c r="O2202" i="6"/>
  <c r="O2208" i="6"/>
  <c r="O2214" i="6"/>
  <c r="O2220" i="6"/>
  <c r="O2226" i="6"/>
  <c r="O2232" i="6"/>
  <c r="O2238" i="6"/>
  <c r="O2244" i="6"/>
  <c r="O2250" i="6"/>
  <c r="O2256" i="6"/>
  <c r="O2262" i="6"/>
  <c r="O2268" i="6"/>
  <c r="O2274" i="6"/>
  <c r="O2280" i="6"/>
  <c r="O2286" i="6"/>
  <c r="O2292" i="6"/>
  <c r="O2298" i="6"/>
  <c r="O2304" i="6"/>
  <c r="O2310" i="6"/>
  <c r="O2316" i="6"/>
  <c r="O2322" i="6"/>
  <c r="O2328" i="6"/>
  <c r="O2334" i="6"/>
  <c r="O2653" i="6"/>
  <c r="O2659" i="6"/>
  <c r="O2665" i="6"/>
  <c r="O2671" i="6"/>
  <c r="O2677" i="6"/>
  <c r="O2683" i="6"/>
  <c r="O2689" i="6"/>
  <c r="O2695" i="6"/>
  <c r="O2701" i="6"/>
  <c r="O2707" i="6"/>
  <c r="O2713" i="6"/>
  <c r="O177" i="6"/>
  <c r="N318" i="6"/>
  <c r="N317" i="6"/>
  <c r="N2872" i="6" l="1"/>
  <c r="O318" i="6"/>
  <c r="O7" i="6"/>
  <c r="O6" i="6"/>
  <c r="O317" i="6" l="1"/>
  <c r="O5" i="6"/>
  <c r="O2872" i="6" s="1"/>
</calcChain>
</file>

<file path=xl/sharedStrings.xml><?xml version="1.0" encoding="utf-8"?>
<sst xmlns="http://schemas.openxmlformats.org/spreadsheetml/2006/main" count="19486" uniqueCount="2800">
  <si>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</si>
  <si>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</si>
  <si>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</si>
  <si>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</si>
  <si>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</si>
  <si>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</si>
  <si>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</si>
  <si>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</si>
  <si>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</si>
  <si>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</si>
  <si>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</si>
  <si>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</si>
  <si>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</si>
  <si>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</si>
  <si>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</si>
  <si>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</si>
  <si>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VEICULOS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</si>
  <si>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</si>
  <si>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</si>
  <si>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</si>
  <si>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</si>
  <si>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</si>
  <si>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</si>
  <si>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</si>
  <si>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</si>
  <si>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</si>
  <si>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</si>
  <si>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</si>
  <si>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</si>
  <si>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</si>
  <si>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</si>
  <si>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</si>
  <si>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</si>
  <si>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</si>
  <si>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</si>
  <si>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</si>
  <si>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</si>
  <si>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</si>
  <si>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</si>
  <si>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</si>
  <si>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</si>
  <si>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</si>
  <si>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</si>
  <si>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</si>
  <si>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</si>
  <si>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</si>
  <si>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</si>
  <si>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</si>
  <si>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</si>
  <si>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</si>
  <si>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</si>
  <si>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</si>
  <si>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</si>
  <si>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</si>
  <si>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</si>
  <si>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</si>
  <si>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</si>
  <si>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</si>
  <si>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</si>
  <si>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</si>
  <si>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</si>
  <si>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</si>
  <si>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</si>
  <si>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</si>
  <si>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</si>
  <si>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</si>
  <si>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</si>
  <si>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</si>
  <si>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</si>
  <si>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</si>
  <si>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</si>
  <si>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</si>
  <si>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</si>
  <si>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</si>
  <si>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</si>
  <si>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</si>
  <si>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</si>
  <si>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</si>
  <si>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</si>
  <si>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</si>
  <si>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</si>
  <si>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</si>
  <si>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</si>
  <si>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</si>
  <si>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</si>
  <si>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</si>
  <si>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</si>
  <si>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</si>
  <si>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</si>
  <si>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</si>
  <si>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</si>
  <si>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</si>
  <si>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</si>
  <si>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</si>
  <si>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</si>
  <si>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</si>
  <si>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</si>
  <si>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</si>
  <si>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</si>
  <si>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</si>
  <si>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</si>
  <si>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</si>
  <si>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</si>
  <si>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</si>
  <si>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</si>
  <si>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</si>
  <si>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</si>
  <si>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</si>
  <si>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</si>
  <si>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</si>
  <si>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</si>
  <si>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</si>
  <si>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</si>
  <si>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</si>
  <si>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</si>
  <si>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</si>
  <si>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</si>
  <si>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</si>
  <si>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</si>
  <si>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</si>
  <si>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</si>
  <si>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</si>
  <si>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</si>
  <si>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</si>
  <si>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</si>
  <si>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</si>
  <si>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</si>
  <si>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</si>
  <si>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</si>
  <si>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</si>
  <si>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</si>
  <si>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</si>
  <si>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</si>
  <si>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</si>
  <si>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</si>
  <si>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</si>
  <si>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</si>
  <si>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</si>
  <si>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</si>
  <si>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</si>
  <si>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</si>
  <si>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</si>
  <si>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</si>
  <si>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</si>
  <si>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</si>
  <si>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</si>
  <si>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</si>
  <si>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</si>
  <si>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</si>
  <si>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</si>
  <si>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</si>
  <si>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</si>
  <si>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</si>
  <si>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</si>
  <si>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</si>
  <si>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</si>
  <si>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</si>
  <si>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</si>
  <si>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</si>
  <si>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</si>
  <si>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</si>
  <si>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</si>
  <si>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</si>
  <si>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</si>
  <si>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</si>
  <si>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</si>
  <si>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</si>
  <si>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</si>
  <si>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</si>
  <si>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</si>
  <si>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</si>
  <si>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</si>
  <si>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</si>
  <si>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</si>
  <si>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</si>
  <si>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</si>
  <si>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</si>
  <si>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</si>
  <si>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</si>
  <si>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</si>
  <si>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</si>
  <si>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</si>
  <si>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</si>
  <si>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</si>
  <si>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</si>
  <si>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</si>
  <si>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</si>
  <si>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</si>
  <si>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</si>
  <si>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</si>
  <si>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</si>
  <si>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</si>
  <si>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</si>
  <si>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</si>
  <si>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</si>
  <si>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</si>
  <si>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</si>
  <si>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</si>
  <si>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</si>
  <si>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</si>
  <si>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</si>
  <si>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</si>
  <si>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</si>
  <si>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</si>
  <si>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</si>
  <si>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</si>
  <si>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</si>
  <si>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</si>
  <si>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</si>
  <si>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</si>
  <si>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</si>
  <si>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</si>
  <si>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</si>
  <si>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</si>
  <si>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</si>
  <si>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</si>
  <si>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</si>
  <si>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</si>
  <si>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</si>
  <si>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</si>
  <si>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</si>
  <si>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</si>
  <si>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</si>
  <si>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</si>
  <si>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</si>
  <si>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</si>
  <si>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</si>
  <si>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</si>
  <si>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</si>
  <si>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</si>
  <si>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</si>
  <si>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</si>
  <si>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</si>
  <si>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</si>
  <si>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</si>
  <si>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</si>
  <si>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</si>
  <si>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</si>
  <si>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</si>
  <si>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</si>
  <si>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</si>
  <si>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</si>
  <si>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</si>
  <si>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</si>
  <si>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</si>
  <si>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</si>
  <si>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</si>
  <si>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</si>
  <si>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NOMENCLATURA</t>
  </si>
  <si>
    <t>DEPRECIAÇÃO ACUMULADA</t>
  </si>
  <si>
    <t>1.2.3.1.1.04</t>
  </si>
  <si>
    <t>MOBILIÁRIO EM GERAL E UTENSÍLIOS DE ESCRITÓRIO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</si>
  <si>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</si>
  <si>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</si>
  <si>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</si>
  <si>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</si>
  <si>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</si>
  <si>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</si>
  <si>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</si>
  <si>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</si>
  <si>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</si>
  <si>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</si>
  <si>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</si>
  <si>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</si>
  <si>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</si>
  <si>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</si>
  <si>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</si>
  <si>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</si>
  <si>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</si>
  <si>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</si>
  <si>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</si>
  <si>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</si>
  <si>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</si>
  <si>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</si>
  <si>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</si>
  <si>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</si>
  <si>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</si>
  <si>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</si>
  <si>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</si>
  <si>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</si>
  <si>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</si>
  <si>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</si>
  <si>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</si>
  <si>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</si>
  <si>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</si>
  <si>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</si>
  <si>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</si>
  <si>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</si>
  <si>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</si>
  <si>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</si>
  <si>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</si>
  <si>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</si>
  <si>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</si>
  <si>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</si>
  <si>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</si>
  <si>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</si>
  <si>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</si>
  <si>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</si>
  <si>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</si>
  <si>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</si>
  <si>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</si>
  <si>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</si>
  <si>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</si>
  <si>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</si>
  <si>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</si>
  <si>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</si>
  <si>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</si>
  <si>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</si>
  <si>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</si>
  <si>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</si>
  <si>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</si>
  <si>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</si>
  <si>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</si>
  <si>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</si>
  <si>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</si>
  <si>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</si>
  <si>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</si>
  <si>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</si>
  <si>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</si>
  <si>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</si>
  <si>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</si>
  <si>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</si>
  <si>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</si>
  <si>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</si>
  <si>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</si>
  <si>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</si>
  <si>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</si>
  <si>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</si>
  <si>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</si>
  <si>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</si>
  <si>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</si>
  <si>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</si>
  <si>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</si>
  <si>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</si>
  <si>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</si>
  <si>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</si>
  <si>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</si>
  <si>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</si>
  <si>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</si>
  <si>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</si>
  <si>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</si>
  <si>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</si>
  <si>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</si>
  <si>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</si>
  <si>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</si>
  <si>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</si>
  <si>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</si>
  <si>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</si>
  <si>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</si>
  <si>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</si>
  <si>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</si>
  <si>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</si>
  <si>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</si>
  <si>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</si>
  <si>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</si>
  <si>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</si>
  <si>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</si>
  <si>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</si>
  <si>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</si>
  <si>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</si>
  <si>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</si>
  <si>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</si>
  <si>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</si>
  <si>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</si>
  <si>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</si>
  <si>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</si>
  <si>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</si>
  <si>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</si>
  <si>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</si>
  <si>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</si>
  <si>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</si>
  <si>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</si>
  <si>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</si>
  <si>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</si>
  <si>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</si>
  <si>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</si>
  <si>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</si>
  <si>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</si>
  <si>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</si>
  <si>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</si>
  <si>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</si>
  <si>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</si>
  <si>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</si>
  <si>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</si>
  <si>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</si>
  <si>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</si>
  <si>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</si>
  <si>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</si>
  <si>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</si>
  <si>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</si>
  <si>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</si>
  <si>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</si>
  <si>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</si>
  <si>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</si>
  <si>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</si>
  <si>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</si>
  <si>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</si>
  <si>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</si>
  <si>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</si>
  <si>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</si>
  <si>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</si>
  <si>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</si>
  <si>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</si>
  <si>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</si>
  <si>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</si>
  <si>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</si>
  <si>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</si>
  <si>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</si>
  <si>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</si>
  <si>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</si>
  <si>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</si>
  <si>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</si>
  <si>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</si>
  <si>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</si>
  <si>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</si>
  <si>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</si>
  <si>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</si>
  <si>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</si>
  <si>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</si>
  <si>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</si>
  <si>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</si>
  <si>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</si>
  <si>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</si>
  <si>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</si>
  <si>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</si>
  <si>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</si>
  <si>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</si>
  <si>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</si>
  <si>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</si>
  <si>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</si>
  <si>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</si>
  <si>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</si>
  <si>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</si>
  <si>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</si>
  <si>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</si>
  <si>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</si>
  <si>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</si>
  <si>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</si>
  <si>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</si>
  <si>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</si>
  <si>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</si>
  <si>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</si>
  <si>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</si>
  <si>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</si>
  <si>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</si>
  <si>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</si>
  <si>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</si>
  <si>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</si>
  <si>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</si>
  <si>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</si>
  <si>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</si>
  <si>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</si>
  <si>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</si>
  <si>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</si>
  <si>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</si>
  <si>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</si>
  <si>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</si>
  <si>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</si>
  <si>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</si>
  <si>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</si>
  <si>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</si>
  <si>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</si>
  <si>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</si>
  <si>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</si>
  <si>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</si>
  <si>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</si>
  <si>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</si>
  <si>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</si>
  <si>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</si>
  <si>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</si>
  <si>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</si>
  <si>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</si>
  <si>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</si>
  <si>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</si>
  <si>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</si>
  <si>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</si>
  <si>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</si>
  <si>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</si>
  <si>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</si>
  <si>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</si>
  <si>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</si>
  <si>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</si>
  <si>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</si>
  <si>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</si>
  <si>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</si>
  <si>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</si>
  <si>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</si>
  <si>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</si>
  <si>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</si>
  <si>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</si>
  <si>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</si>
  <si>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</si>
  <si>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</si>
  <si>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</si>
  <si>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</si>
  <si>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</si>
  <si>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</si>
  <si>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</si>
  <si>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</si>
  <si>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</si>
  <si>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</si>
  <si>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</si>
  <si>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</si>
  <si>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</si>
  <si>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</si>
  <si>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</si>
  <si>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</si>
  <si>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</si>
  <si>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</si>
  <si>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</si>
  <si>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</si>
  <si>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</si>
  <si>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</si>
  <si>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</si>
  <si>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</si>
  <si>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</si>
  <si>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</si>
  <si>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</si>
  <si>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</si>
  <si>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</si>
  <si>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</si>
  <si>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</si>
  <si>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</si>
  <si>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</si>
  <si>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</si>
  <si>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</si>
  <si>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</si>
  <si>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</si>
  <si>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</si>
  <si>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</si>
  <si>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</si>
  <si>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</si>
  <si>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</si>
  <si>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</si>
  <si>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</si>
  <si>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</si>
  <si>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</si>
  <si>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</si>
  <si>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</si>
  <si>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</si>
  <si>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</si>
  <si>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</si>
  <si>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</si>
  <si>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</si>
  <si>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</si>
  <si>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</si>
  <si>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</si>
  <si>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</si>
  <si>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</si>
  <si>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</si>
  <si>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</si>
  <si>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</si>
  <si>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</si>
  <si>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</si>
  <si>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</si>
  <si>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</si>
  <si>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</si>
  <si>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</si>
  <si>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</si>
  <si>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</si>
  <si>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</si>
  <si>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</si>
  <si>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</si>
  <si>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</si>
  <si>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</si>
  <si>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</si>
  <si>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</si>
  <si>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</si>
  <si>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</si>
  <si>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</si>
  <si>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</si>
  <si>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</si>
  <si>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</si>
  <si>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</si>
  <si>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</si>
  <si>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</si>
  <si>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</si>
  <si>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</si>
  <si>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</si>
  <si>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</si>
  <si>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</si>
  <si>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</si>
  <si>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</si>
  <si>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</si>
  <si>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</si>
  <si>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</si>
  <si>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</si>
  <si>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</si>
  <si>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</si>
  <si>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</si>
  <si>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</si>
  <si>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</si>
  <si>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</si>
  <si>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</si>
  <si>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</si>
  <si>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</si>
  <si>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</si>
  <si>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</si>
  <si>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</si>
  <si>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</si>
  <si>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</si>
  <si>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</si>
  <si>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</si>
  <si>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</si>
  <si>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</si>
  <si>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</si>
  <si>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</si>
  <si>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</si>
  <si>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</si>
  <si>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</si>
  <si>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</si>
  <si>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</si>
  <si>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</si>
  <si>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</si>
  <si>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</si>
  <si>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</si>
  <si>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</si>
  <si>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</si>
  <si>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</si>
  <si>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</si>
  <si>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</si>
  <si>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</si>
  <si>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</si>
  <si>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</si>
  <si>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</si>
  <si>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</si>
  <si>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</si>
  <si>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</si>
  <si>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</si>
  <si>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</si>
  <si>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</si>
  <si>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</si>
  <si>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</si>
  <si>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</si>
  <si>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</si>
  <si>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</si>
  <si>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</si>
  <si>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</si>
  <si>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</si>
  <si>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</si>
  <si>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</si>
  <si>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</si>
  <si>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</si>
  <si>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</si>
  <si>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</si>
  <si>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</si>
  <si>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</si>
  <si>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</si>
  <si>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</si>
  <si>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</si>
  <si>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</si>
  <si>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</si>
  <si>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</si>
  <si>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</si>
  <si>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</si>
  <si>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</si>
  <si>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</si>
  <si>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</si>
  <si>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</si>
  <si>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</si>
  <si>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</si>
  <si>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</si>
  <si>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</si>
  <si>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</si>
  <si>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</si>
  <si>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</si>
  <si>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</si>
  <si>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</si>
  <si>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</si>
  <si>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</si>
  <si>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</si>
  <si>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</si>
  <si>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</si>
  <si>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</si>
  <si>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</si>
  <si>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</si>
  <si>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</si>
  <si>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</si>
  <si>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</si>
  <si>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</si>
  <si>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</si>
  <si>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</si>
  <si>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</si>
  <si>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</si>
  <si>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</si>
  <si>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</si>
  <si>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</si>
  <si>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</si>
  <si>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</si>
  <si>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</si>
  <si>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</si>
  <si>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</si>
  <si>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</si>
  <si>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</si>
  <si>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</si>
  <si>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</si>
  <si>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</si>
  <si>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</si>
  <si>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</si>
  <si>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</si>
  <si>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</si>
  <si>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</si>
  <si>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</si>
  <si>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</si>
  <si>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</si>
  <si>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</si>
  <si>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</si>
  <si>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</si>
  <si>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</si>
  <si>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</si>
  <si>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</si>
  <si>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</si>
  <si>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</si>
  <si>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</si>
  <si>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</si>
  <si>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</si>
  <si>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</si>
  <si>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</si>
  <si>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</si>
  <si>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</si>
  <si>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</si>
  <si>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</si>
  <si>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</si>
  <si>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</si>
  <si>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</si>
  <si>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</si>
  <si>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</si>
  <si>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</si>
  <si>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</si>
  <si>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</si>
  <si>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</si>
  <si>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</si>
  <si>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</si>
  <si>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</si>
  <si>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</si>
  <si>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</si>
  <si>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</si>
  <si>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</si>
  <si>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</si>
  <si>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</si>
  <si>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</si>
  <si>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</si>
  <si>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</si>
  <si>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</si>
  <si>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</si>
  <si>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</si>
  <si>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</si>
  <si>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</si>
  <si>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</si>
  <si>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</si>
  <si>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</si>
  <si>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</si>
  <si>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</si>
  <si>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</si>
  <si>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</si>
  <si>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</si>
  <si>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</si>
  <si>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</si>
  <si>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</si>
  <si>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</si>
  <si>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</si>
  <si>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</si>
  <si>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</si>
  <si>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</si>
  <si>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</si>
  <si>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</si>
  <si>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</si>
  <si>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</si>
  <si>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</si>
  <si>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</si>
  <si>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</si>
  <si>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</si>
  <si>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</si>
  <si>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</si>
  <si>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</si>
  <si>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</si>
  <si>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</si>
  <si>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</si>
  <si>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</si>
  <si>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</si>
  <si>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</si>
  <si>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</si>
  <si>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</si>
  <si>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</si>
  <si>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</si>
  <si>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</si>
  <si>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</si>
  <si>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</si>
  <si>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</si>
  <si>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</si>
  <si>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</si>
  <si>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</si>
  <si>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</si>
  <si>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</si>
  <si>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</si>
  <si>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</si>
  <si>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</si>
  <si>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</si>
  <si>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</si>
  <si>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</si>
  <si>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</si>
  <si>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</si>
  <si>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</si>
  <si>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</si>
  <si>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</si>
  <si>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</si>
  <si>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</si>
  <si>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</si>
  <si>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</si>
  <si>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</si>
  <si>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</si>
  <si>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</si>
  <si>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</si>
  <si>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</si>
  <si>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</si>
  <si>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</si>
  <si>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</si>
  <si>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</si>
  <si>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</si>
  <si>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</si>
  <si>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</si>
  <si>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</si>
  <si>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</si>
  <si>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</si>
  <si>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</si>
  <si>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</si>
  <si>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</si>
  <si>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</si>
  <si>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</si>
  <si>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</si>
  <si>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</si>
  <si>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</si>
  <si>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</si>
  <si>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</si>
  <si>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</si>
  <si>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</si>
  <si>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</si>
  <si>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</si>
  <si>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</si>
  <si>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</si>
  <si>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</si>
  <si>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</si>
  <si>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</si>
  <si>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</si>
  <si>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</si>
  <si>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</si>
  <si>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</si>
  <si>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</si>
  <si>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</si>
  <si>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</si>
  <si>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</si>
  <si>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</si>
  <si>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</si>
  <si>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</si>
  <si>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</si>
  <si>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</si>
  <si>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</si>
  <si>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</si>
  <si>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</si>
  <si>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</si>
  <si>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</si>
  <si>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</si>
  <si>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</si>
  <si>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</si>
  <si>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</si>
  <si>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</si>
  <si>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</si>
  <si>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</si>
  <si>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</si>
  <si>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</si>
  <si>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</si>
  <si>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</si>
  <si>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</si>
  <si>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</si>
  <si>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</si>
  <si>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</si>
  <si>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</si>
  <si>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</si>
  <si>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</si>
  <si>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</si>
  <si>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</si>
  <si>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</si>
  <si>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</si>
  <si>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</si>
  <si>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</si>
  <si>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</si>
  <si>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</si>
  <si>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</si>
  <si>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</si>
  <si>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</si>
  <si>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</si>
  <si>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</si>
  <si>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</si>
  <si>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</si>
  <si>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</si>
  <si>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</si>
  <si>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</si>
  <si>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</si>
  <si>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</si>
  <si>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</si>
  <si>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</si>
  <si>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</si>
  <si>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</si>
  <si>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</si>
  <si>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</si>
  <si>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</si>
  <si>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</si>
  <si>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</si>
  <si>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</si>
  <si>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</si>
  <si>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</si>
  <si>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</si>
  <si>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</si>
  <si>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</si>
  <si>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</si>
  <si>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</si>
  <si>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</si>
  <si>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</si>
  <si>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</si>
  <si>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</si>
  <si>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</si>
  <si>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</si>
  <si>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</si>
  <si>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</si>
  <si>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</si>
  <si>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</si>
  <si>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</si>
  <si>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</si>
  <si>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</si>
  <si>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</si>
  <si>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</si>
  <si>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</si>
  <si>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</si>
  <si>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</si>
  <si>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</si>
  <si>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</si>
  <si>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</si>
  <si>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</si>
  <si>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</si>
  <si>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</si>
  <si>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</si>
  <si>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</si>
  <si>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</si>
  <si>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</si>
  <si>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</si>
  <si>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</si>
  <si>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</si>
  <si>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</si>
  <si>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</si>
  <si>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</si>
  <si>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</si>
  <si>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</si>
  <si>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</si>
  <si>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</si>
  <si>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</si>
  <si>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</si>
  <si>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</si>
  <si>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</si>
  <si>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</si>
  <si>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</si>
  <si>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</si>
  <si>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</si>
  <si>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</si>
  <si>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</si>
  <si>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</si>
  <si>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</si>
  <si>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</si>
  <si>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</si>
  <si>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</si>
  <si>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</si>
  <si>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</si>
  <si>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</si>
  <si>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</si>
  <si>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</si>
  <si>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</si>
  <si>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</si>
  <si>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</si>
  <si>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</si>
  <si>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</si>
  <si>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</si>
  <si>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</si>
  <si>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</si>
  <si>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</si>
  <si>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</si>
  <si>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</si>
  <si>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</si>
  <si>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</si>
  <si>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</si>
  <si>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</si>
  <si>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</si>
  <si>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</si>
  <si>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</si>
  <si>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</si>
  <si>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</si>
  <si>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</si>
  <si>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</si>
  <si>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</si>
  <si>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</si>
  <si>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</si>
  <si>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</si>
  <si>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</si>
  <si>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</si>
  <si>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</si>
  <si>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</si>
  <si>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</si>
  <si>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</si>
  <si>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</si>
  <si>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</si>
  <si>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</si>
  <si>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</si>
  <si>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</si>
  <si>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</si>
  <si>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</si>
  <si>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</si>
  <si>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</si>
  <si>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</si>
  <si>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</si>
  <si>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</si>
  <si>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</si>
  <si>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</si>
  <si>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</si>
  <si>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</si>
  <si>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</si>
  <si>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</si>
  <si>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</si>
  <si>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</si>
  <si>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</si>
  <si>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</si>
  <si>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</si>
  <si>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</si>
  <si>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</si>
  <si>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</si>
  <si>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</si>
  <si>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</si>
  <si>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</si>
  <si>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</si>
  <si>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</si>
  <si>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</si>
  <si>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</si>
  <si>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</si>
  <si>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</si>
  <si>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</si>
  <si>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</si>
  <si>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</si>
  <si>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</si>
  <si>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</si>
  <si>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</si>
  <si>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</si>
  <si>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</si>
  <si>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</si>
  <si>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</si>
  <si>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</si>
  <si>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</si>
  <si>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</si>
  <si>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</si>
  <si>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</si>
  <si>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</si>
  <si>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</si>
  <si>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</si>
  <si>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</si>
  <si>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</si>
  <si>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</si>
  <si>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</si>
  <si>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</si>
  <si>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</si>
  <si>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</si>
  <si>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</si>
  <si>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</si>
  <si>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</si>
  <si>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</si>
  <si>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</si>
  <si>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</si>
  <si>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</si>
  <si>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</si>
  <si>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</si>
  <si>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</si>
  <si>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</si>
  <si>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</si>
  <si>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</si>
  <si>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</si>
  <si>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</si>
  <si>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</si>
  <si>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</si>
  <si>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</si>
  <si>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</si>
  <si>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</si>
  <si>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</si>
  <si>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</si>
  <si>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</si>
  <si>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</si>
  <si>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</si>
  <si>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</si>
  <si>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</si>
  <si>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</si>
  <si>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</si>
  <si>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</si>
  <si>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</si>
  <si>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</si>
  <si>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</si>
  <si>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</si>
  <si>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</si>
  <si>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</si>
  <si>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</si>
  <si>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</si>
  <si>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</si>
  <si>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</si>
  <si>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</si>
  <si>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</si>
  <si>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</si>
  <si>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</si>
  <si>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</si>
  <si>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</si>
  <si>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</si>
  <si>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</si>
  <si>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</si>
  <si>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</si>
  <si>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</si>
  <si>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</si>
  <si>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</si>
  <si>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</si>
  <si>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</si>
  <si>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</si>
  <si>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</si>
  <si>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</si>
  <si>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</si>
  <si>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</si>
  <si>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</si>
  <si>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</si>
  <si>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</si>
  <si>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</si>
  <si>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</si>
  <si>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</si>
  <si>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</si>
  <si>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</si>
  <si>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</si>
  <si>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</si>
  <si>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</si>
  <si>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</si>
  <si>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</si>
  <si>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</si>
  <si>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</si>
  <si>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</si>
  <si>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</si>
  <si>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</si>
  <si>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</si>
  <si>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</si>
  <si>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</si>
  <si>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</si>
  <si>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</si>
  <si>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</si>
  <si>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</si>
  <si>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</si>
  <si>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</si>
  <si>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</si>
  <si>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</si>
  <si>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</si>
  <si>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</si>
  <si>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</si>
  <si>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</si>
  <si>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</si>
  <si>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</si>
  <si>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</si>
  <si>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</si>
  <si>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</si>
  <si>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</si>
  <si>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</si>
  <si>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</si>
  <si>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</si>
  <si>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</si>
  <si>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</si>
  <si>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</si>
  <si>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</si>
  <si>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</si>
  <si>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</si>
  <si>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</si>
  <si>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</si>
  <si>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</si>
  <si>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</si>
  <si>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</si>
  <si>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</si>
  <si>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</si>
  <si>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</si>
  <si>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</si>
  <si>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</si>
  <si>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</si>
  <si>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</si>
  <si>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</si>
  <si>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</si>
  <si>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</si>
  <si>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</si>
  <si>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</si>
  <si>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</si>
  <si>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</si>
  <si>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</si>
  <si>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</si>
  <si>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</si>
  <si>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</si>
  <si>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</si>
  <si>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</si>
  <si>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</si>
  <si>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</si>
  <si>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</si>
  <si>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</si>
  <si>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</si>
  <si>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</si>
  <si>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</si>
  <si>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</si>
  <si>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</si>
  <si>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</si>
  <si>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</si>
  <si>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</si>
  <si>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</si>
  <si>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</si>
  <si>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</si>
  <si>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</si>
  <si>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</si>
  <si>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</si>
  <si>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</si>
  <si>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</si>
  <si>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</si>
  <si>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</si>
  <si>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</si>
  <si>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</si>
  <si>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</si>
  <si>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</si>
  <si>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</si>
  <si>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</si>
  <si>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</si>
  <si>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</si>
  <si>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</si>
  <si>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</si>
  <si>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</si>
  <si>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</si>
  <si>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</si>
  <si>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</si>
  <si>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</si>
  <si>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</si>
  <si>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</si>
  <si>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</si>
  <si>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</si>
  <si>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</si>
  <si>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</si>
  <si>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</si>
  <si>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</si>
  <si>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</si>
  <si>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</si>
  <si>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</si>
  <si>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</si>
  <si>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</si>
  <si>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</si>
  <si>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</si>
  <si>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</si>
  <si>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</si>
  <si>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</si>
  <si>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</si>
  <si>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</si>
  <si>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</si>
  <si>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</si>
  <si>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</si>
  <si>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</si>
  <si>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</si>
  <si>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</si>
  <si>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</si>
  <si>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</si>
  <si>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</si>
  <si>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</si>
  <si>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</si>
  <si>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</si>
  <si>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</si>
  <si>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</si>
  <si>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</si>
  <si>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</si>
  <si>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</si>
  <si>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</si>
  <si>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</si>
  <si>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</si>
  <si>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</si>
  <si>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</si>
  <si>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</si>
  <si>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</si>
  <si>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</si>
  <si>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</si>
  <si>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</si>
  <si>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</si>
  <si>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</si>
  <si>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</si>
  <si>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</si>
  <si>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</si>
  <si>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</si>
  <si>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</si>
  <si>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</si>
  <si>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</si>
  <si>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</si>
  <si>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</si>
  <si>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</si>
  <si>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</si>
  <si>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</si>
  <si>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</si>
  <si>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</si>
  <si>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</si>
  <si>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</si>
  <si>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</si>
  <si>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</si>
  <si>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</si>
  <si>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</si>
  <si>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</si>
  <si>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</si>
  <si>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</si>
  <si>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</si>
  <si>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</si>
  <si>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</si>
  <si>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</si>
  <si>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</si>
  <si>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</si>
  <si>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</si>
  <si>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</si>
  <si>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</si>
  <si>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</si>
  <si>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</si>
  <si>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</si>
  <si>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</si>
  <si>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</si>
  <si>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</si>
  <si>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</si>
  <si>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</si>
  <si>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</si>
  <si>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</si>
  <si>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</si>
  <si>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</si>
  <si>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</si>
  <si>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</si>
  <si>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</si>
  <si>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</si>
  <si>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</si>
  <si>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</si>
  <si>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</si>
  <si>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</si>
  <si>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</si>
  <si>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</si>
  <si>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</si>
  <si>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</si>
  <si>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</si>
  <si>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</si>
  <si>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</si>
  <si>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</si>
  <si>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</si>
  <si>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</si>
  <si>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</si>
  <si>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</si>
  <si>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</si>
  <si>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</si>
  <si>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</si>
  <si>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</si>
  <si>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</si>
  <si>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</si>
  <si>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</si>
  <si>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</si>
  <si>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</si>
  <si>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</si>
  <si>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</si>
  <si>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</si>
  <si>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</si>
  <si>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</si>
  <si>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</si>
  <si>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</si>
  <si>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</si>
  <si>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</si>
  <si>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</si>
  <si>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</si>
  <si>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</si>
  <si>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</si>
  <si>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</si>
  <si>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</si>
  <si>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</si>
  <si>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</si>
  <si>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</si>
  <si>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</si>
  <si>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</si>
  <si>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</si>
  <si>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</si>
  <si>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</si>
  <si>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</si>
  <si>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</si>
  <si>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</si>
  <si>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</si>
  <si>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</si>
  <si>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</si>
  <si>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</si>
  <si>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</si>
  <si>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</si>
  <si>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</si>
  <si>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</si>
  <si>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</si>
  <si>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</si>
  <si>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</si>
  <si>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</si>
  <si>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</si>
  <si>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</si>
  <si>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</si>
  <si>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</si>
  <si>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</si>
  <si>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</si>
  <si>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</si>
  <si>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</si>
  <si>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</si>
  <si>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</si>
  <si>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</si>
  <si>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</si>
  <si>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</si>
  <si>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</si>
  <si>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</si>
  <si>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</si>
  <si>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</si>
  <si>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</si>
  <si>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</si>
  <si>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</si>
  <si>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</si>
  <si>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</si>
  <si>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</si>
  <si>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</si>
  <si>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</si>
  <si>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</si>
  <si>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</si>
  <si>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</si>
  <si>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</si>
  <si>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</si>
  <si>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</si>
  <si>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</si>
  <si>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</si>
  <si>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</si>
  <si>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</si>
  <si>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</si>
  <si>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</si>
  <si>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</si>
  <si>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</si>
  <si>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</si>
  <si>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</si>
  <si>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</si>
  <si>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</si>
  <si>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</si>
  <si>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</si>
  <si>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</si>
  <si>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</si>
  <si>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</si>
  <si>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</si>
  <si>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</si>
  <si>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</si>
  <si>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</si>
  <si>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</si>
  <si>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</si>
  <si>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</si>
  <si>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</si>
  <si>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</si>
  <si>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</si>
  <si>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</si>
  <si>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</si>
  <si>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</si>
  <si>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</si>
  <si>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</si>
  <si>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</si>
  <si>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</si>
  <si>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</si>
  <si>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</si>
  <si>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</si>
  <si>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</si>
  <si>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</si>
  <si>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</si>
  <si>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</si>
  <si>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</si>
  <si>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</si>
  <si>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</si>
  <si>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</si>
  <si>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</si>
  <si>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</si>
  <si>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</si>
  <si>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</si>
  <si>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</si>
  <si>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</si>
  <si>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</si>
  <si>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</si>
  <si>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</si>
  <si>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</si>
  <si>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</si>
  <si>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</si>
  <si>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</si>
  <si>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</si>
  <si>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</si>
  <si>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</si>
  <si>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</si>
  <si>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</si>
  <si>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</si>
  <si>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</si>
  <si>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</si>
  <si>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</si>
  <si>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</si>
  <si>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</si>
  <si>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</si>
  <si>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</si>
  <si>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</si>
  <si>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</si>
  <si>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</si>
  <si>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</si>
  <si>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</si>
  <si>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</si>
  <si>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</si>
  <si>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</si>
  <si>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</si>
  <si>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</si>
  <si>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</si>
  <si>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</si>
  <si>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</si>
  <si>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</si>
  <si>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</si>
  <si>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</si>
  <si>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</si>
  <si>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</si>
  <si>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</si>
  <si>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</si>
  <si>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</si>
  <si>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</si>
  <si>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</si>
  <si>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</si>
  <si>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</si>
  <si>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</si>
  <si>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</si>
  <si>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</si>
  <si>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</si>
  <si>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</si>
  <si>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</si>
  <si>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</si>
  <si>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</si>
  <si>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</si>
  <si>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</si>
  <si>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</si>
  <si>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</si>
  <si>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</si>
  <si>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</si>
  <si>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</si>
  <si>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</si>
  <si>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</si>
  <si>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</si>
  <si>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</si>
  <si>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</si>
  <si>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</si>
  <si>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</si>
  <si>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</si>
  <si>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</si>
  <si>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</si>
  <si>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</si>
  <si>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</si>
  <si>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</si>
  <si>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</si>
  <si>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</si>
  <si>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</si>
  <si>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</si>
  <si>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</si>
  <si>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</si>
  <si>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</si>
  <si>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</si>
  <si>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</si>
  <si>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</si>
  <si>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</si>
  <si>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</si>
  <si>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</si>
  <si>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</si>
  <si>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</si>
  <si>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</si>
  <si>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</si>
  <si>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</si>
  <si>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</si>
  <si>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</si>
  <si>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</si>
  <si>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</si>
  <si>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</si>
  <si>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</si>
  <si>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</si>
  <si>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</si>
  <si>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</si>
  <si>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</si>
  <si>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</si>
  <si>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</si>
  <si>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</si>
  <si>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</si>
  <si>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</si>
  <si>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</si>
  <si>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</si>
  <si>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</si>
  <si>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</si>
  <si>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</si>
  <si>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</si>
  <si>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</si>
  <si>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</si>
  <si>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</si>
  <si>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</si>
  <si>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</si>
  <si>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</si>
  <si>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</si>
  <si>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</si>
  <si>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</si>
  <si>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</si>
  <si>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</si>
  <si>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</si>
  <si>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</si>
  <si>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</si>
  <si>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</si>
  <si>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</si>
  <si>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</si>
  <si>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</si>
  <si>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</si>
  <si>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</si>
  <si>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</si>
  <si>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</si>
  <si>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</si>
  <si>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</si>
  <si>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</si>
  <si>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</si>
  <si>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</si>
  <si>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</si>
  <si>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</si>
  <si>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</si>
  <si>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</si>
  <si>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</si>
  <si>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</si>
  <si>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</si>
  <si>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</si>
  <si>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</si>
  <si>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</si>
  <si>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</si>
  <si>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</si>
  <si>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</si>
  <si>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</si>
  <si>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</si>
  <si>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</si>
  <si>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</si>
  <si>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</si>
  <si>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</si>
  <si>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</si>
  <si>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</si>
  <si>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</si>
  <si>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</si>
  <si>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</si>
  <si>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</si>
  <si>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</si>
  <si>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</si>
  <si>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</si>
  <si>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</si>
  <si>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</si>
  <si>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</si>
  <si>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</si>
  <si>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</si>
  <si>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</si>
  <si>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</si>
  <si>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</si>
  <si>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</si>
  <si>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</si>
  <si>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</si>
  <si>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</si>
  <si>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</si>
  <si>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</si>
  <si>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</si>
  <si>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</si>
  <si>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</si>
  <si>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</si>
  <si>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</si>
  <si>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</si>
  <si>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</si>
  <si>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</si>
  <si>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</si>
  <si>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</si>
  <si>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</si>
  <si>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</si>
  <si>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</si>
  <si>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</si>
  <si>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</si>
  <si>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</si>
  <si>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</si>
  <si>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</si>
  <si>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</si>
  <si>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</si>
  <si>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</si>
  <si>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</si>
  <si>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</si>
  <si>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</si>
  <si>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</si>
  <si>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</si>
  <si>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</si>
  <si>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</si>
  <si>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</si>
  <si>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</si>
  <si>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</si>
  <si>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</si>
  <si>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</si>
  <si>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</si>
  <si>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</si>
  <si>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</si>
  <si>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</si>
  <si>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</si>
  <si>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</si>
  <si>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</si>
  <si>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</si>
  <si>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</si>
  <si>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</si>
  <si>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</si>
  <si>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</si>
  <si>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</si>
  <si>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</si>
  <si>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</si>
  <si>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</si>
  <si>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</si>
  <si>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</si>
  <si>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</si>
  <si>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</si>
  <si>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</si>
  <si>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</si>
  <si>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</si>
  <si>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</si>
  <si>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</si>
  <si>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</si>
  <si>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</si>
  <si>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</si>
  <si>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</si>
  <si>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</si>
  <si>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</si>
  <si>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</si>
  <si>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</si>
  <si>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</si>
  <si>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</si>
  <si>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</si>
  <si>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</si>
  <si>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</si>
  <si>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</si>
  <si>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</si>
  <si>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</si>
  <si>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</si>
  <si>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</si>
  <si>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</si>
  <si>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</si>
  <si>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</si>
  <si>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</si>
  <si>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</si>
  <si>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</si>
  <si>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</si>
  <si>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</si>
  <si>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</si>
  <si>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</si>
  <si>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</si>
  <si>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</si>
  <si>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</si>
  <si>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</si>
  <si>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</si>
  <si>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</si>
  <si>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</si>
  <si>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</si>
  <si>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</si>
  <si>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</si>
  <si>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</si>
  <si>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</si>
  <si>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</si>
  <si>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</si>
  <si>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</si>
  <si>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</si>
  <si>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</si>
  <si>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</si>
  <si>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</si>
  <si>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</si>
  <si>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</si>
  <si>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</si>
  <si>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</si>
  <si>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</si>
  <si>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</si>
  <si>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</si>
  <si>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</si>
  <si>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</si>
  <si>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</si>
  <si>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</si>
  <si>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</si>
  <si>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</si>
  <si>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</si>
  <si>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</si>
  <si>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</si>
  <si>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</si>
  <si>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</si>
  <si>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</si>
  <si>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</si>
  <si>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</si>
  <si>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</si>
  <si>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</si>
  <si>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</si>
  <si>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</si>
  <si>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</si>
  <si>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</si>
  <si>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</si>
  <si>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</si>
  <si>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</si>
  <si>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</si>
  <si>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</si>
  <si>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</si>
  <si>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</si>
  <si>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</si>
  <si>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</si>
  <si>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</si>
  <si>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</si>
  <si>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</si>
  <si>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</si>
  <si>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</si>
  <si>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</si>
  <si>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</si>
  <si>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</si>
  <si>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</si>
  <si>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</si>
  <si>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</si>
  <si>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</si>
  <si>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</si>
  <si>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</si>
  <si>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</si>
  <si>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</si>
  <si>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</si>
  <si>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</si>
  <si>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</si>
  <si>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</si>
  <si>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</si>
  <si>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</si>
  <si>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</si>
  <si>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</si>
  <si>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</si>
  <si>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</si>
  <si>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</si>
  <si>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</si>
  <si>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</si>
  <si>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</si>
  <si>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</si>
  <si>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</si>
  <si>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</si>
  <si>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</si>
  <si>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</si>
  <si>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</si>
  <si>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</si>
  <si>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</si>
  <si>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</si>
  <si>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</si>
  <si>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</si>
  <si>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</si>
  <si>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</si>
  <si>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</si>
  <si>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</si>
  <si>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</si>
  <si>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</si>
  <si>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</si>
  <si>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</si>
  <si>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</si>
  <si>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</si>
  <si>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</si>
  <si>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</si>
  <si>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</si>
  <si>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</si>
  <si>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</si>
  <si>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</si>
  <si>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</si>
  <si>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</si>
  <si>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</si>
  <si>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</si>
  <si>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</si>
  <si>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</si>
  <si>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</si>
  <si>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</si>
  <si>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</si>
  <si>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</si>
  <si>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</si>
  <si>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</si>
  <si>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</si>
  <si>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</si>
  <si>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</si>
  <si>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</si>
  <si>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</si>
  <si>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</si>
  <si>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</si>
  <si>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</si>
  <si>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</si>
  <si>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</si>
  <si>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</si>
  <si>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</si>
  <si>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</si>
  <si>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</si>
  <si>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</si>
  <si>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</si>
  <si>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</si>
  <si>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</si>
  <si>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</si>
  <si>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</si>
  <si>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</si>
  <si>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</si>
  <si>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</si>
  <si>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</si>
  <si>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</si>
  <si>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</si>
  <si>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</si>
  <si>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</si>
  <si>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</si>
  <si>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</si>
  <si>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</si>
  <si>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</si>
  <si>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</si>
  <si>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</si>
  <si>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</si>
  <si>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</si>
  <si>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</si>
  <si>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</si>
  <si>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</si>
  <si>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</si>
  <si>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</si>
  <si>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</si>
  <si>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</si>
  <si>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</si>
  <si>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</si>
  <si>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</si>
  <si>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</si>
  <si>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</si>
  <si>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</si>
  <si>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</si>
  <si>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</si>
  <si>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</si>
  <si>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</si>
  <si>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</si>
  <si>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</si>
  <si>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</si>
  <si>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</si>
  <si>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</si>
  <si>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</si>
  <si>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</si>
  <si>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</si>
  <si>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</si>
  <si>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</si>
  <si>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</si>
  <si>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</si>
  <si>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</si>
  <si>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</si>
  <si>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</si>
  <si>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</si>
  <si>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</si>
  <si>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</si>
  <si>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</si>
  <si>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</si>
  <si>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</si>
  <si>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</si>
  <si>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</si>
  <si>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</si>
  <si>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</si>
  <si>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</si>
  <si>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</si>
  <si>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</si>
  <si>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</si>
  <si>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</si>
  <si>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</si>
  <si>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</si>
  <si>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</si>
  <si>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</si>
  <si>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</si>
  <si>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</si>
  <si>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</si>
  <si>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</si>
  <si>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</si>
  <si>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</si>
  <si>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</si>
  <si>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</si>
  <si>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</si>
  <si>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</si>
  <si>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</si>
  <si>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</si>
  <si>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</si>
  <si>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</si>
  <si>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</si>
  <si>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</si>
  <si>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</si>
  <si>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</si>
  <si>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</si>
  <si>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</si>
  <si>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</si>
  <si>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</si>
  <si>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</si>
  <si>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</si>
  <si>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</si>
  <si>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</si>
  <si>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</si>
  <si>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</si>
  <si>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</si>
  <si>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</si>
  <si>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</si>
  <si>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</si>
  <si>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</si>
  <si>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</si>
  <si>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</si>
  <si>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</si>
  <si>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</si>
  <si>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</si>
  <si>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</si>
  <si>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</si>
  <si>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</si>
  <si>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</si>
  <si>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</si>
  <si>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</si>
  <si>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</si>
  <si>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</si>
  <si>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</si>
  <si>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</si>
  <si>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</si>
  <si>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</si>
  <si>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</si>
  <si>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</si>
  <si>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</si>
  <si>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</si>
  <si>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</si>
  <si>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</si>
  <si>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</si>
  <si>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</si>
  <si>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</si>
  <si>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</si>
  <si>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</si>
  <si>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</si>
  <si>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</si>
  <si>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</si>
  <si>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</si>
  <si>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</si>
  <si>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</si>
  <si>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</si>
  <si>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</si>
  <si>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</si>
  <si>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</si>
  <si>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</si>
  <si>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</si>
  <si>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</si>
  <si>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</si>
  <si>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</si>
  <si>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</si>
  <si>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</si>
  <si>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</si>
  <si>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</si>
  <si>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</si>
  <si>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</si>
  <si>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</si>
  <si>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</si>
  <si>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</si>
  <si>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</si>
  <si>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</si>
  <si>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</si>
  <si>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</si>
  <si>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</si>
  <si>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</si>
  <si>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</si>
  <si>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</si>
  <si>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</si>
  <si>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</si>
  <si>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</si>
  <si>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</si>
  <si>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</si>
  <si>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</si>
  <si>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</si>
  <si>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</si>
  <si>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</si>
  <si>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</si>
  <si>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</si>
  <si>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</si>
  <si>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</si>
  <si>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</si>
  <si>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</si>
  <si>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</si>
  <si>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</si>
  <si>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</si>
  <si>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</si>
  <si>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</si>
  <si>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</si>
  <si>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</si>
  <si>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</si>
  <si>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</si>
  <si>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</si>
  <si>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</si>
  <si>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</si>
  <si>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</si>
  <si>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</si>
  <si>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</si>
  <si>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</si>
  <si>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</si>
  <si>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</si>
  <si>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</si>
  <si>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</si>
  <si>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</si>
  <si>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</si>
  <si>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</si>
  <si>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</si>
  <si>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</si>
  <si>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</si>
  <si>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</si>
  <si>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</si>
  <si>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</si>
  <si>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</si>
  <si>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</si>
  <si>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</si>
  <si>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</si>
  <si>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</si>
  <si>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</si>
  <si>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</si>
  <si>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</si>
  <si>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</si>
  <si>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</si>
  <si>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</si>
  <si>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</si>
  <si>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</si>
  <si>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</si>
  <si>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</si>
  <si>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</si>
  <si>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</si>
  <si>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</si>
  <si>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</si>
  <si>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</si>
  <si>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</si>
  <si>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</si>
  <si>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</si>
  <si>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</si>
  <si>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</si>
  <si>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</si>
  <si>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</si>
  <si>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</si>
  <si>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</si>
  <si>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</si>
  <si>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</si>
  <si>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</si>
  <si>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</si>
  <si>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</si>
  <si>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</si>
  <si>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</si>
  <si>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</si>
  <si>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</si>
  <si>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</si>
  <si>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</si>
  <si>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</si>
  <si>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</si>
  <si>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</si>
  <si>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</si>
  <si>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</si>
  <si>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</si>
  <si>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</si>
  <si>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</si>
  <si>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</si>
  <si>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</si>
  <si>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</si>
  <si>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</si>
  <si>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</si>
  <si>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</si>
  <si>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</si>
  <si>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</si>
  <si>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</si>
  <si>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</si>
  <si>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</si>
  <si>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</si>
  <si>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</si>
  <si>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</si>
  <si>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</si>
  <si>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</si>
  <si>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</si>
  <si>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</si>
  <si>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</si>
  <si>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</si>
  <si>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</si>
  <si>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</si>
  <si>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</si>
  <si>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</si>
  <si>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</si>
  <si>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</si>
  <si>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</si>
  <si>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</si>
  <si>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</si>
  <si>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</si>
  <si>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</si>
  <si>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</si>
  <si>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</si>
  <si>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</si>
  <si>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</si>
  <si>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</si>
  <si>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</si>
  <si>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</si>
  <si>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</si>
  <si>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</si>
  <si>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</si>
  <si>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</si>
  <si>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</si>
  <si>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</si>
  <si>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</si>
  <si>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</si>
  <si>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</si>
  <si>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</si>
  <si>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</si>
  <si>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</si>
  <si>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</si>
  <si>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</si>
  <si>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</si>
  <si>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</si>
  <si>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</si>
  <si>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</si>
  <si>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</si>
  <si>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</si>
  <si>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</si>
  <si>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</si>
  <si>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</si>
  <si>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</si>
  <si>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</si>
  <si>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</si>
  <si>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</si>
  <si>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</si>
  <si>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</si>
  <si>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</si>
  <si>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</si>
  <si>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</si>
  <si>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</si>
  <si>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</si>
  <si>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</si>
  <si>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</si>
  <si>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</si>
  <si>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</si>
  <si>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</si>
  <si>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</si>
  <si>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</si>
  <si>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</si>
  <si>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</si>
  <si>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</si>
  <si>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</si>
  <si>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</si>
  <si>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</si>
  <si>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</si>
  <si>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</si>
  <si>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</si>
  <si>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</si>
  <si>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</si>
  <si>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</si>
  <si>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</si>
  <si>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</si>
  <si>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</si>
  <si>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</si>
  <si>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</si>
  <si>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</si>
  <si>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</si>
  <si>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</si>
  <si>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</si>
  <si>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</si>
  <si>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</si>
  <si>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</si>
  <si>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</si>
  <si>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</si>
  <si>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</si>
  <si>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</si>
  <si>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</si>
  <si>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</si>
  <si>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</si>
  <si>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</si>
  <si>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</si>
  <si>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</si>
  <si>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</si>
  <si>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</si>
  <si>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</si>
  <si>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</si>
  <si>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</si>
  <si>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</si>
  <si>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</si>
  <si>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</si>
  <si>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</si>
  <si>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</si>
  <si>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</si>
  <si>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</si>
  <si>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</si>
  <si>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</si>
  <si>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</si>
  <si>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</si>
  <si>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</si>
  <si>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</si>
  <si>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</si>
  <si>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</si>
  <si>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</si>
  <si>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</si>
  <si>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</si>
  <si>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</si>
  <si>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</si>
  <si>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</si>
  <si>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</si>
  <si>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</si>
  <si>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</si>
  <si>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</si>
  <si>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</si>
  <si>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</si>
  <si>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</si>
  <si>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</si>
  <si>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</si>
  <si>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</si>
  <si>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</si>
  <si>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</si>
  <si>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</si>
  <si>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</si>
  <si>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</si>
  <si>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</si>
  <si>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</si>
  <si>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</si>
  <si>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</si>
  <si>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</si>
  <si>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</si>
  <si>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</si>
  <si>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</si>
  <si>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</si>
  <si>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</si>
  <si>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</si>
  <si>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</si>
  <si>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</si>
  <si>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</si>
  <si>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</si>
  <si>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</si>
  <si>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</si>
  <si>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</si>
  <si>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</si>
  <si>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</si>
  <si>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</si>
  <si>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</si>
  <si>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</si>
  <si>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</si>
  <si>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</si>
  <si>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</si>
  <si>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</si>
  <si>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</si>
  <si>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</si>
  <si>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</si>
  <si>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</si>
  <si>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</si>
  <si>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</si>
  <si>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</si>
  <si>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</si>
  <si>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</si>
  <si>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</si>
  <si>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</si>
  <si>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</si>
  <si>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</si>
  <si>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</si>
  <si>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</si>
  <si>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</si>
  <si>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</si>
  <si>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</si>
  <si>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</si>
  <si>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</si>
  <si>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</si>
  <si>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</si>
  <si>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</si>
  <si>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</si>
  <si>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</si>
  <si>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</si>
  <si>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</si>
  <si>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</si>
  <si>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</si>
  <si>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</si>
  <si>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</si>
  <si>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</si>
  <si>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</si>
  <si>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</si>
  <si>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</si>
  <si>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</si>
  <si>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</si>
  <si>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</si>
  <si>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</si>
  <si>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</si>
  <si>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</si>
  <si>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</si>
  <si>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</si>
  <si>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</si>
  <si>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</si>
  <si>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</si>
  <si>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</si>
  <si>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</si>
  <si>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</si>
  <si>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</si>
  <si>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</si>
  <si>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</si>
  <si>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</si>
  <si>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</si>
  <si>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</si>
  <si>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</si>
  <si>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</si>
  <si>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</si>
  <si>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</si>
  <si>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</si>
  <si>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</si>
  <si>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</si>
  <si>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</si>
  <si>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</si>
  <si>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</si>
  <si>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</si>
  <si>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</si>
  <si>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</si>
  <si>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</si>
  <si>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</si>
  <si>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</si>
  <si>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</si>
  <si>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</si>
  <si>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</si>
  <si>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</si>
  <si>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</si>
  <si>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</si>
  <si>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</si>
  <si>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</si>
  <si>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</si>
  <si>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</si>
  <si>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</si>
  <si>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</si>
  <si>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</si>
  <si>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</si>
  <si>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</si>
  <si>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</si>
  <si>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</si>
  <si>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</si>
  <si>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</si>
  <si>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</si>
  <si>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</si>
  <si>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</si>
  <si>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</si>
  <si>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</si>
  <si>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</si>
  <si>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</si>
  <si>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</si>
  <si>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</si>
  <si>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</si>
  <si>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</si>
  <si>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</si>
  <si>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</si>
  <si>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</si>
  <si>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</si>
  <si>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</si>
  <si>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</si>
  <si>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</si>
  <si>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</si>
  <si>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</si>
  <si>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</si>
  <si>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</si>
  <si>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</si>
  <si>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</si>
  <si>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</si>
  <si>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</si>
  <si>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</si>
  <si>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</si>
  <si>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</si>
  <si>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</si>
  <si>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</si>
  <si>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</si>
  <si>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</si>
  <si>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</si>
  <si>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</si>
  <si>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</si>
  <si>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</si>
  <si>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</si>
  <si>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</si>
  <si>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</si>
  <si>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</si>
  <si>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</si>
  <si>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</si>
  <si>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</si>
  <si>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</si>
  <si>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</si>
  <si>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</si>
  <si>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</si>
  <si>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</si>
  <si>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</si>
  <si>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</si>
  <si>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</si>
  <si>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</si>
  <si>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</si>
  <si>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</si>
  <si>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</si>
  <si>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</si>
  <si>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</si>
  <si>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</si>
  <si>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</si>
  <si>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</si>
  <si>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</si>
  <si>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</si>
  <si>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</si>
  <si>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</si>
  <si>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</si>
  <si>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</si>
  <si>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</si>
  <si>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</si>
  <si>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</si>
  <si>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</si>
  <si>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</si>
  <si>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</si>
  <si>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</si>
  <si>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</si>
  <si>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</si>
  <si>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</si>
  <si>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</si>
  <si>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</si>
  <si>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</si>
  <si>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</si>
  <si>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</si>
  <si>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</si>
  <si>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</si>
  <si>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</si>
  <si>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</si>
  <si>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</si>
  <si>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</si>
  <si>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</si>
  <si>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</si>
  <si>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</si>
  <si>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</si>
  <si>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</si>
  <si>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</si>
  <si>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</si>
  <si>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</si>
  <si>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</si>
  <si>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</si>
  <si>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</si>
  <si>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</si>
  <si>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</si>
  <si>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</si>
  <si>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</si>
  <si>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</si>
  <si>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</si>
  <si>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</si>
  <si>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</si>
  <si>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</si>
  <si>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</si>
  <si>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</si>
  <si>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</si>
  <si>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</si>
  <si>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</si>
  <si>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</si>
  <si>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</si>
  <si>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</si>
  <si>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</si>
  <si>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</si>
  <si>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</si>
  <si>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</si>
  <si>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</si>
  <si>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</si>
  <si>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</si>
  <si>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</si>
  <si>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</si>
  <si>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</si>
  <si>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</si>
  <si>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</si>
  <si>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</si>
  <si>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</si>
  <si>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</si>
  <si>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</si>
  <si>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</si>
  <si>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</si>
  <si>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</si>
  <si>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</si>
  <si>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</si>
  <si>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</si>
  <si>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</si>
  <si>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</si>
  <si>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</si>
  <si>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</si>
  <si>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</si>
  <si>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</si>
  <si>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</si>
  <si>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</si>
  <si>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</si>
  <si>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</si>
  <si>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</si>
  <si>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</si>
  <si>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</si>
  <si>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</si>
  <si>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</si>
  <si>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</si>
  <si>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</si>
  <si>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</si>
  <si>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</si>
  <si>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</si>
  <si>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</si>
  <si>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</si>
  <si>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</si>
  <si>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</si>
  <si>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</si>
  <si>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</si>
  <si>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</si>
  <si>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</si>
  <si>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</si>
  <si>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</si>
  <si>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</si>
  <si>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</si>
  <si>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</si>
  <si>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</si>
  <si>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</si>
  <si>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</si>
  <si>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</si>
  <si>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</si>
  <si>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</si>
  <si>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</si>
  <si>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</si>
  <si>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</si>
  <si>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</si>
  <si>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</si>
  <si>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</si>
  <si>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</si>
  <si>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</si>
  <si>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</si>
  <si>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</si>
  <si>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</si>
  <si>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</si>
  <si>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</si>
  <si>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MÁQUINAS MOTORES E APARELHOS - DEPRECIAÇÃO TOTAL ATÉ 31/12/2017</t>
  </si>
  <si>
    <t>MOBILIÁRIO EM GERAL E UTENSÍLIOS - DEPRECIAÇÃO TOTAL ATÉ 31/12/2017</t>
  </si>
  <si>
    <t>COMPUTADORES E PERIFÉRICOS - DEPRECIAÇÃO TOTAL ATÉ 31/12/2017</t>
  </si>
  <si>
    <t>1.2.3.1.1.11.01</t>
  </si>
  <si>
    <t>Câmera Digital GOPRO HERO 5 BLACK</t>
  </si>
  <si>
    <t>BENS IMÓVEIS</t>
  </si>
  <si>
    <t>-</t>
  </si>
  <si>
    <t>Edifício da Av. do Contorno, n756</t>
  </si>
  <si>
    <t>Salas 508 e 509 Delegacia Regional de Montes Claro</t>
  </si>
  <si>
    <t>Sala 911 Delegacia Regional de Uberaba</t>
  </si>
  <si>
    <t>Auditório Granada</t>
  </si>
  <si>
    <t>Sala 301 Delegacia Regional de Muriaé</t>
  </si>
  <si>
    <t>Edifício Rua da Bahia, 1477 (Sede)</t>
  </si>
  <si>
    <t>Sala 1115 Delegacia Regional de Divinópolis</t>
  </si>
  <si>
    <t>Sala 1110 Delegacia Regional de Uberlândia</t>
  </si>
  <si>
    <t>Sala 403 e 404 Delegacia Regional de Alfenas</t>
  </si>
  <si>
    <t>Sala 405 Delegacia Regional de Três Corações</t>
  </si>
  <si>
    <t>Salas 608 e 609 Delegacia Regional de Patos</t>
  </si>
  <si>
    <t>Sala 204 Delegacia Regional de Lavras</t>
  </si>
  <si>
    <t>Casa Delegacia Regional de Diamantina</t>
  </si>
  <si>
    <t>Prédio Delegacia Regional de Juiz de Fora</t>
  </si>
  <si>
    <t>Conjunto 301 Delegacia Regional de Teófilo Otoni</t>
  </si>
  <si>
    <t>Salas 301 e 104 Delegacia Regional de Alfenas</t>
  </si>
  <si>
    <t>Sala 407 Delegacia Regional de Três Corações</t>
  </si>
  <si>
    <t>Sede 3º andar Sala 302 Delegacia Regional de Governador Valadares</t>
  </si>
  <si>
    <t>Sede 3º andar Delegacia Regional de Ipatinga</t>
  </si>
  <si>
    <t>1.2.3.2.1.01</t>
  </si>
  <si>
    <t>EDIFÍCIO - AV.DO CONTORNO 7556</t>
  </si>
  <si>
    <t>1.2.3.2.1.16</t>
  </si>
  <si>
    <t>PRÉDIO - DELEGACIA REGIONAL DE MONTES CLAROS</t>
  </si>
  <si>
    <t>1.2.3.2.1.07</t>
  </si>
  <si>
    <t>SALA - DELEGACIA REGIONAL DE UBERABA</t>
  </si>
  <si>
    <t>1.2.3.2.1.02</t>
  </si>
  <si>
    <t>EDIFÍCIO EPERNAY - AUDITÓRIO GRANADA</t>
  </si>
  <si>
    <t>1.2.3.2.1.09</t>
  </si>
  <si>
    <t>SALA - DELEGACIA REGIONAL DE MURIÁE</t>
  </si>
  <si>
    <t>1.2.3.2.1.14</t>
  </si>
  <si>
    <t>EDIFÍCIO - RUA DA BAHIA 1477</t>
  </si>
  <si>
    <t>1.2.3.2.1.12</t>
  </si>
  <si>
    <t>SALA - DELEGACIA REGIONAL DE DIVINÓPOLIS</t>
  </si>
  <si>
    <t>1.2.3.2.1.05</t>
  </si>
  <si>
    <t>SALA - DELEGACIA REGIONAL DE UBERLÂNDIA</t>
  </si>
  <si>
    <t>1.2.3.2.1.06</t>
  </si>
  <si>
    <t>SALA - DELEGACIA REGIONAL DE ALFENAS</t>
  </si>
  <si>
    <t>1.2.3.2.1.13</t>
  </si>
  <si>
    <t>SALA - DELEGACIA REGIONAL DE TRÊS CORAÇÕES</t>
  </si>
  <si>
    <t>1.2.3.2.1.11</t>
  </si>
  <si>
    <t>SALA - DELEGACIA REGIONAL DE PATOS DE MINAS</t>
  </si>
  <si>
    <t>1.2.3.2.1.10</t>
  </si>
  <si>
    <t>SALA - DELEGACIA REGIONAL DE LAVRAS</t>
  </si>
  <si>
    <t>1.2.3.2.1.15</t>
  </si>
  <si>
    <t>PRÉDIO - DELEGACIA REGIONAL DE DIAMANTINA</t>
  </si>
  <si>
    <t>1.2.3.2.1.17</t>
  </si>
  <si>
    <t>SEDE - DELEGACIA REGIONAL DE JUIZ DE FORA</t>
  </si>
  <si>
    <t>1.2.3.2.1.18</t>
  </si>
  <si>
    <t>SEDE - DELEGACIA REGIONAL DE TEÓFILO OTONI</t>
  </si>
  <si>
    <t>1.2.3.2.1.19</t>
  </si>
  <si>
    <t>SALAS 103  E 204 - DELEGACIA REGIONAL DE ALFENAS</t>
  </si>
  <si>
    <t>1.2.3.2.1.20</t>
  </si>
  <si>
    <t>SEDE 407 - DELEGACIA REGIONAL DE TRÊS CORAÇÕES</t>
  </si>
  <si>
    <t>1.2.3.2.1.21</t>
  </si>
  <si>
    <t>SEDE 3º ANDAR - DELEGACIA REGIONAL DE GOVERNADOR VALADARES</t>
  </si>
  <si>
    <t>1.2.3.2.1.22</t>
  </si>
  <si>
    <t>SEDE 1/2 ANDAR - DELEGACIA REGIONAL DE IPATINGA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</si>
  <si>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</si>
  <si>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</si>
  <si>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</si>
  <si>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</si>
  <si>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</si>
  <si>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</si>
  <si>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</si>
  <si>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</si>
  <si>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1.2.3.8.1.01.12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</si>
  <si>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</si>
  <si>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</si>
  <si>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</si>
  <si>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</si>
  <si>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</si>
  <si>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</si>
  <si>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</si>
  <si>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</si>
  <si>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</si>
  <si>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</si>
  <si>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</si>
  <si>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</si>
  <si>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</si>
  <si>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</si>
  <si>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</si>
  <si>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</si>
  <si>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</si>
  <si>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</si>
  <si>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LICENÇAS DE SOFTWARE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</si>
  <si>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</si>
  <si>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</si>
  <si>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</si>
  <si>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</si>
  <si>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</si>
  <si>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</si>
  <si>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</si>
  <si>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</si>
  <si>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DIFERENÇA DEPRECIAÇÃO 2018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</si>
  <si>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</si>
  <si>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</si>
  <si>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</si>
  <si>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</si>
  <si>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</si>
  <si>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</si>
  <si>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</si>
  <si>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</si>
  <si>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</si>
  <si>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</si>
  <si>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</si>
  <si>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</si>
  <si>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</si>
  <si>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</si>
  <si>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</si>
  <si>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</si>
  <si>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</si>
  <si>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</si>
  <si>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</si>
  <si>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</si>
  <si>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</si>
  <si>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</si>
  <si>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</si>
  <si>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</si>
  <si>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</si>
  <si>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</si>
  <si>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</si>
  <si>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</si>
  <si>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</si>
  <si>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MOBILIÁRIO EM GERAL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</si>
  <si>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</si>
  <si>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</si>
  <si>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</si>
  <si>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</si>
  <si>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</si>
  <si>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>1.2.3.1.1.08</t>
  </si>
  <si>
    <t>OBRAS E INSTALAÇÕES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</si>
  <si>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</si>
  <si>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</si>
  <si>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</si>
  <si>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</si>
  <si>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</si>
  <si>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</si>
  <si>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</si>
  <si>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</si>
  <si>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</si>
  <si>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</si>
  <si>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PROCESSO FINANCEIRO Nº F-071/2020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</si>
  <si>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</si>
  <si>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</si>
  <si>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</si>
  <si>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</si>
  <si>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</si>
  <si>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</si>
  <si>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</si>
  <si>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</si>
  <si>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</si>
  <si>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</si>
  <si>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</si>
  <si>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</si>
  <si>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</si>
  <si>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</si>
  <si>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</si>
  <si>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</si>
  <si>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</si>
  <si>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</si>
  <si>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</si>
  <si>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</si>
  <si>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</si>
  <si>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</si>
  <si>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</si>
  <si>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</si>
  <si>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</si>
  <si>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</si>
  <si>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</si>
  <si>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</si>
  <si>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</si>
  <si>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</si>
  <si>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</si>
  <si>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</si>
  <si>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</si>
  <si>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</si>
  <si>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</si>
  <si>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</si>
  <si>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</si>
  <si>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</si>
  <si>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</si>
  <si>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</si>
  <si>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DIFERENÇA BALANCETE x PLANILHA</t>
  </si>
  <si>
    <t>(vazio)</t>
  </si>
  <si>
    <t>CONTROLE DO IMOBILIZADO - FEVEREIRO 2021</t>
  </si>
  <si>
    <t>SALDO DO IMOBILIZADO - FEVEREIRO 2021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</si>
  <si>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</si>
  <si>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</si>
  <si>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</si>
  <si>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</si>
  <si>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DEPRECIAÇÃO FEVEREIRO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</si>
</sst>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/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5" fillId="0" borderId="4" xfId="0" applyFont="1" applyFill="1" applyBorder="1" applyAlignment="1">
      <alignment horizontal="center"/>
    </xf>
    <xf numFmtId="164" fontId="4" fillId="4" borderId="4" xfId="1" applyFont="1" applyFill="1" applyBorder="1" applyProtection="1">
      <protection locked="0"/>
    </xf>
    <xf numFmtId="164" fontId="0" fillId="4" borderId="1" xfId="1" applyFont="1" applyFill="1" applyBorder="1"/>
    <xf numFmtId="0" fontId="1" fillId="0" borderId="0" xfId="0" applyFont="1"/>
    <xf numFmtId="14" fontId="1" fillId="4" borderId="11" xfId="0" applyNumberFormat="1" applyFont="1" applyFill="1" applyBorder="1" applyAlignment="1">
      <alignment horizontal="left"/>
    </xf>
    <xf numFmtId="14" fontId="1" fillId="4" borderId="5" xfId="0" applyNumberFormat="1" applyFont="1" applyFill="1" applyBorder="1" applyAlignment="1">
      <alignment horizontal="left"/>
    </xf>
    <xf numFmtId="14" fontId="1" fillId="4" borderId="6" xfId="0" applyNumberFormat="1" applyFont="1" applyFill="1" applyBorder="1" applyAlignment="1">
      <alignment horizontal="left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4" borderId="1" xfId="1" applyFont="1" applyFill="1" applyBorder="1"/>
    <xf numFmtId="164" fontId="1" fillId="3" borderId="1" xfId="1" applyFont="1" applyFill="1" applyBorder="1"/>
    <xf numFmtId="0" fontId="0" fillId="0" borderId="14" xfId="0" applyBorder="1"/>
    <xf numFmtId="0" fontId="0" fillId="0" borderId="14" xfId="0" applyFill="1" applyBorder="1"/>
    <xf numFmtId="164" fontId="0" fillId="0" borderId="4" xfId="1" applyFont="1" applyBorder="1"/>
    <xf numFmtId="164" fontId="0" fillId="4" borderId="4" xfId="1" applyFont="1" applyFill="1" applyBorder="1"/>
    <xf numFmtId="164" fontId="0" fillId="0" borderId="4" xfId="1" applyFont="1" applyFill="1" applyBorder="1"/>
    <xf numFmtId="164" fontId="0" fillId="0" borderId="4" xfId="1" applyNumberFormat="1" applyFont="1" applyBorder="1"/>
    <xf numFmtId="164" fontId="1" fillId="4" borderId="4" xfId="1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/>
    <xf numFmtId="164" fontId="4" fillId="0" borderId="17" xfId="1" applyFont="1" applyFill="1" applyBorder="1" applyProtection="1">
      <protection locked="0"/>
    </xf>
    <xf numFmtId="164" fontId="0" fillId="0" borderId="17" xfId="1" applyFont="1" applyBorder="1"/>
    <xf numFmtId="164" fontId="0" fillId="0" borderId="17" xfId="1" applyFont="1" applyFill="1" applyBorder="1"/>
    <xf numFmtId="164" fontId="0" fillId="0" borderId="18" xfId="1" applyFont="1" applyBorder="1"/>
    <xf numFmtId="0" fontId="0" fillId="0" borderId="0" xfId="0" quotePrefix="1"/>
    <xf numFmtId="164" fontId="6" fillId="0" borderId="1" xfId="1" applyFont="1" applyFill="1" applyBorder="1"/>
    <xf numFmtId="164" fontId="6" fillId="0" borderId="4" xfId="1" applyFont="1" applyFill="1" applyBorder="1"/>
    <xf numFmtId="164" fontId="6" fillId="0" borderId="1" xfId="1" applyFont="1" applyBorder="1"/>
    <xf numFmtId="164" fontId="6" fillId="0" borderId="4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6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7" fillId="0" borderId="1" xfId="1" applyFont="1" applyBorder="1"/>
    <xf numFmtId="164" fontId="7" fillId="0" borderId="1" xfId="1" applyFont="1" applyFill="1" applyBorder="1"/>
    <xf numFmtId="164" fontId="7" fillId="0" borderId="4" xfId="1" applyFont="1" applyFill="1" applyBorder="1"/>
    <xf numFmtId="164" fontId="7" fillId="0" borderId="1" xfId="1" applyFont="1" applyFill="1" applyBorder="1" applyAlignment="1">
      <alignment horizontal="left"/>
    </xf>
    <xf numFmtId="164" fontId="4" fillId="0" borderId="18" xfId="1" applyFont="1" applyFill="1" applyBorder="1" applyProtection="1">
      <protection locked="0"/>
    </xf>
    <xf numFmtId="0" fontId="8" fillId="0" borderId="0" xfId="0" applyFont="1"/>
    <xf numFmtId="164" fontId="7" fillId="0" borderId="4" xfId="1" applyFont="1" applyBorder="1"/>
    <xf numFmtId="164" fontId="9" fillId="0" borderId="1" xfId="1" applyFont="1" applyBorder="1"/>
    <xf numFmtId="164" fontId="9" fillId="0" borderId="1" xfId="1" applyFont="1" applyFill="1" applyBorder="1" applyAlignment="1">
      <alignment horizontal="left"/>
    </xf>
    <xf numFmtId="164" fontId="9" fillId="0" borderId="4" xfId="1" applyFont="1" applyFill="1" applyBorder="1"/>
    <xf numFmtId="164" fontId="9" fillId="0" borderId="1" xfId="1" applyFont="1" applyFill="1" applyBorder="1"/>
    <xf numFmtId="164" fontId="10" fillId="0" borderId="1" xfId="1" applyFont="1" applyFill="1" applyBorder="1" applyProtection="1">
      <protection locked="0"/>
    </xf>
    <xf numFmtId="164" fontId="4" fillId="0" borderId="1" xfId="1" applyNumberFormat="1" applyFont="1" applyFill="1" applyBorder="1" applyProtection="1">
      <protection locked="0"/>
    </xf>
    <xf numFmtId="164" fontId="9" fillId="0" borderId="4" xfId="1" applyFont="1" applyBorder="1"/>
    <xf numFmtId="164" fontId="1" fillId="3" borderId="0" xfId="1" applyFont="1" applyFill="1"/>
    <xf numFmtId="0" fontId="1" fillId="5" borderId="0" xfId="0" applyFont="1" applyFill="1" applyAlignment="1">
      <alignment horizontal="left"/>
    </xf>
    <xf numFmtId="164" fontId="1" fillId="5" borderId="0" xfId="1" applyFont="1" applyFill="1"/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2874</xdr:row>
      <xdr:rowOff>0</xdr:rowOff>
    </xdr:from>
    <xdr:to>
      <xdr:col>7</xdr:col>
      <xdr:colOff>2821781</xdr:colOff>
      <xdr:row>2891</xdr:row>
      <xdr:rowOff>23812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AD7D4-E0D2-4ED7-8595-7B4610F3B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547687500"/>
          <a:ext cx="11715750" cy="3262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298.465257291668" createdVersion="7" refreshedVersion="7" minRefreshableVersion="3" recordCount="2868" xr:uid="{DC580E3E-93FE-48EC-9565-67879815DF62}">
  <cacheSource type="worksheet">
    <worksheetSource ref="B4:O2872" sheet="IMOBILIZADO 02.2021"/>
  </cacheSource>
  <cacheFields count="14">
    <cacheField name="GRUPO" numFmtId="0">
      <sharedItems/>
    </cacheField>
    <cacheField name="CONTA CONTÁBIL" numFmtId="0">
      <sharedItems containsBlank="1"/>
    </cacheField>
    <cacheField name="CONTA CONTÁBIL DEPRECIAÇÃO" numFmtId="0">
      <sharedItems containsBlank="1" count="28">
        <s v="1.2.3.8.1.01.03"/>
        <s v="1.2.3.8.1.01.04"/>
        <s v="1.2.3.8.1.01.05"/>
        <s v="1.2.3.8.1.01.06"/>
        <s v="-"/>
        <s v="1.2.3.8.1.01.28"/>
        <s v="1.2.3.8.1.01.08"/>
        <s v="1.2.3.8.1.01.26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2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7"/>
        <s v="1.2.4.8.1.01"/>
        <m/>
      </sharedItems>
    </cacheField>
    <cacheField name="NOMENCLATURA" numFmtId="0">
      <sharedItems containsBlank="1"/>
    </cacheField>
    <cacheField name="DATA AQUISIÇÃO" numFmtId="0">
      <sharedItems containsDate="1" containsBlank="1" containsMixedTypes="1" minDate="1979-08-02T00:00:00" maxDate="2021-02-13T00:00:00"/>
    </cacheField>
    <cacheField name="CÓDIGO" numFmtId="0">
      <sharedItems containsBlank="1" containsMixedTypes="1" containsNumber="1" containsInteger="1" minValue="17" maxValue="3644"/>
    </cacheField>
    <cacheField name="DESCRIÇÃO PRODUTO" numFmtId="0">
      <sharedItems containsBlank="1"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14043314.529999997"/>
    </cacheField>
    <cacheField name="DEPRECIAÇÃO ACUMULADA" numFmtId="164">
      <sharedItems containsSemiMixedTypes="0" containsString="0" containsNumber="1" minValue="-12092015.871526049" maxValue="48.97"/>
    </cacheField>
    <cacheField name="AQUISIÇÃO" numFmtId="164">
      <sharedItems containsSemiMixedTypes="0" containsString="0" containsNumber="1" minValue="0" maxValue="3437.8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42676.197483118049" maxValue="138.54"/>
    </cacheField>
    <cacheField name="SALDO DO BEM" numFmtId="164">
      <sharedItems containsSemiMixedTypes="0" containsString="0" containsNumber="1" minValue="-4.9569999996492697E-3" maxValue="1912060.25265751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68">
  <r>
    <s v="BENS MOVEIS"/>
    <s v="1.2.3.1.1.01"/>
    <x v="0"/>
    <s v="VEICULOS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ICULOS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ICULOS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ICULOS"/>
    <d v="2015-07-24T00:00:00"/>
    <s v="-"/>
    <s v="SPIN - PLACA GMF8035"/>
    <s v="SETOR FISCALIZAÇÃO"/>
    <n v="73477"/>
    <n v="-73477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0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0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0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0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0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0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0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0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0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0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0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0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0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0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0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0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0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0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0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0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0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0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0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0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0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0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0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0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0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0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0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0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0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0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0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0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0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0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0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0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0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0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0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0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0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0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0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0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0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0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0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0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0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0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0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0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0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0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0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0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0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0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0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0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0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0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0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0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0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0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0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0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0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0"/>
    <n v="0"/>
    <n v="0"/>
    <n v="0"/>
    <n v="0"/>
  </r>
  <r>
    <s v="BENS MOVEIS"/>
    <s v="1.2.3.1.1.02"/>
    <x v="1"/>
    <s v="MÁQUINAS MOTORES E APARELHOS"/>
    <s v="MÁQUINAS MOTORES E APARELHOS - DEPRECIAÇÃO TOTAL ATÉ 31/12/2017"/>
    <m/>
    <m/>
    <m/>
    <n v="0"/>
    <n v="-273952.48"/>
    <n v="0"/>
    <n v="0"/>
    <n v="0"/>
    <n v="3853.4799999999814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63040000017"/>
    <n v="0"/>
    <n v="0"/>
    <n v="1.540000000010977E-5"/>
    <n v="3.8499999982866129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922720000063"/>
    <n v="0"/>
    <n v="0"/>
    <n v="3.2200000001481044E-5"/>
    <n v="8.0499999936911593E-4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922720000063"/>
    <n v="0"/>
    <n v="0"/>
    <n v="3.2200000001481044E-5"/>
    <n v="8.0499999936911593E-4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217.1996560000025"/>
    <n v="0"/>
    <n v="0"/>
    <n v="18.14"/>
    <n v="380.94034399999748"/>
  </r>
  <r>
    <s v="BENS MOVEIS"/>
    <s v="1.2.3.1.1.02"/>
    <x v="1"/>
    <s v="MÁQUINAS MOTORES E APARELHOS"/>
    <d v="2009-04-16T00:00:00"/>
    <n v="2144"/>
    <s v="Calculadora PR 3100"/>
    <s v="SETOR FINANCEIRO"/>
    <n v="320"/>
    <n v="-288.99662399999983"/>
    <n v="0"/>
    <n v="0"/>
    <n v="1.55"/>
    <n v="32.553376000000171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62.5965759999998"/>
    <n v="0"/>
    <n v="0"/>
    <n v="0.87"/>
    <n v="18.273424000000201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42.67995879999978"/>
    <n v="0"/>
    <n v="0"/>
    <n v="15.12"/>
    <n v="181.44004120000022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944.01247100000035"/>
    <n v="0"/>
    <n v="0"/>
    <n v="95.09"/>
    <n v="1141.0775289999995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99.16474909999971"/>
    <n v="0"/>
    <n v="0"/>
    <n v="25.44"/>
    <n v="305.27525090000029"/>
  </r>
  <r>
    <s v="BENS MOVEIS"/>
    <s v="1.2.3.1.1.02"/>
    <x v="1"/>
    <s v="MÁQUINAS MOTORES E APARELHOS"/>
    <d v="2009-10-19T00:00:00"/>
    <n v="2197"/>
    <s v="Micro Projetor "/>
    <s v="TECNOLOGIA DA INFORMAÇÃO"/>
    <n v="1782"/>
    <n v="-1215.8292278000001"/>
    <n v="0"/>
    <n v="0"/>
    <n v="51.47"/>
    <n v="617.6407721999999"/>
  </r>
  <r>
    <s v="BENS MOVEIS"/>
    <s v="1.2.3.1.1.02"/>
    <x v="1"/>
    <s v="MÁQUINAS MOTORES E APARELHOS"/>
    <d v="2009-11-18T00:00:00"/>
    <n v="2199"/>
    <s v="Projetor de Multimidia "/>
    <s v="AUDITÓRIO 2"/>
    <n v="3999"/>
    <n v="-3090.1832670999975"/>
    <n v="0"/>
    <n v="0"/>
    <n v="82.62"/>
    <n v="991.43673290000254"/>
  </r>
  <r>
    <s v="BENS MOVEIS"/>
    <s v="1.2.3.1.1.02"/>
    <x v="1"/>
    <s v="MÁQUINAS MOTORES E APARELHOS"/>
    <d v="2010-01-02T00:00:00"/>
    <n v="2200"/>
    <s v="Purificador de Água"/>
    <s v="à classificar"/>
    <n v="504"/>
    <n v="-457.7997816000003"/>
    <n v="0"/>
    <n v="0"/>
    <n v="4.2"/>
    <n v="50.400218399999702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28.43777535800064"/>
    <n v="0"/>
    <n v="0"/>
    <n v="6.78"/>
    <n v="81.362224641999347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32.09076132100029"/>
    <n v="0"/>
    <n v="0"/>
    <n v="2.4"/>
    <n v="28.799238678999721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65.58391237900014"/>
    <n v="0"/>
    <n v="0"/>
    <n v="2.63"/>
    <n v="31.55608762099985"/>
  </r>
  <r>
    <s v="BENS MOVEIS"/>
    <s v="1.2.3.1.1.02"/>
    <x v="1"/>
    <s v="MÁQUINAS MOTORES E APARELHOS"/>
    <d v="2010-01-14T00:00:00"/>
    <n v="2207"/>
    <s v="GPS &quot;4.3'"/>
    <s v="à classificar"/>
    <n v="783.33"/>
    <n v="-739.76691055699882"/>
    <n v="0"/>
    <n v="0"/>
    <n v="3.96"/>
    <n v="47.523089443001219"/>
  </r>
  <r>
    <s v="BENS MOVEIS"/>
    <s v="1.2.3.1.1.02"/>
    <x v="1"/>
    <s v="MÁQUINAS MOTORES E APARELHOS"/>
    <d v="2010-01-14T00:00:00"/>
    <n v="2206"/>
    <s v="GPS &quot;4.3&quot;"/>
    <s v="TRANSPORTE"/>
    <n v="783.33"/>
    <n v="-739.76691055699882"/>
    <n v="0"/>
    <n v="0"/>
    <n v="3.96"/>
    <n v="47.523089443001219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39.76691055699882"/>
    <n v="0"/>
    <n v="0"/>
    <n v="3.96"/>
    <n v="47.523089443001219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996.06916500000057"/>
    <n v="0"/>
    <n v="0"/>
    <n v="-5.93"/>
    <n v="8.349999994337054E-4"/>
  </r>
  <r>
    <s v="BENS MOVEIS"/>
    <s v="1.2.3.1.1.02"/>
    <x v="1"/>
    <s v="MÁQUINAS MOTORES E APARELHOS"/>
    <d v="2011-04-04T00:00:00"/>
    <n v="3016"/>
    <s v="Ipad - WI - FI"/>
    <s v="TECNOLOGIA DA INFORMAÇÃO"/>
    <n v="2115"/>
    <n v="-2079.3132375"/>
    <n v="0"/>
    <n v="0"/>
    <n v="-17.6249295"/>
    <n v="18.061832999999986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0.4228750000002"/>
    <n v="0"/>
    <n v="0"/>
    <n v="-4.5833149999999998"/>
    <n v="4.9938099999997965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18.5436075000023"/>
    <n v="0"/>
    <n v="0"/>
    <n v="-13.9249443"/>
    <n v="38.531448199997719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15.3336075000025"/>
    <n v="0"/>
    <n v="0"/>
    <n v="-13.9249443"/>
    <n v="41.741448199997528"/>
  </r>
  <r>
    <s v="BENS MOVEIS"/>
    <s v="1.2.3.1.1.02"/>
    <x v="1"/>
    <s v="MÁQUINAS MOTORES E APARELHOS"/>
    <d v="2011-06-10T00:00:00"/>
    <n v="2221"/>
    <s v="Calculadora Elgin"/>
    <s v="SETOR FINANCEIRO"/>
    <n v="390"/>
    <n v="-376.25967499999939"/>
    <n v="0"/>
    <n v="0"/>
    <n v="-3.249987"/>
    <n v="10.490338000000609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718.3984750000011"/>
    <n v="0"/>
    <n v="0"/>
    <n v="-15.249938999999999"/>
    <n v="96.351585999998903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718.3984750000011"/>
    <n v="0"/>
    <n v="0"/>
    <n v="-15.249938999999999"/>
    <n v="96.351585999998903"/>
  </r>
  <r>
    <s v="BENS MOVEIS"/>
    <s v="1.2.3.1.1.02"/>
    <x v="1"/>
    <s v="MÁQUINAS MOTORES E APARELHOS"/>
    <d v="2011-11-11T00:00:00"/>
    <n v="2722"/>
    <s v="Calculadora  Elgin"/>
    <s v="Almoxarifado"/>
    <n v="390"/>
    <n v="-359.8096749999994"/>
    <n v="0"/>
    <n v="0"/>
    <n v="-3.249987"/>
    <n v="26.940338000000597"/>
  </r>
  <r>
    <s v="BENS MOVEIS"/>
    <s v="1.2.3.1.1.02"/>
    <x v="1"/>
    <s v="MÁQUINAS MOTORES E APARELHOS"/>
    <d v="2011-12-06T00:00:00"/>
    <n v="2903"/>
    <s v="Fax Panasonic "/>
    <s v="Almoxarifado"/>
    <n v="560"/>
    <n v="-512.80620000000033"/>
    <n v="0"/>
    <n v="0"/>
    <n v="-4.6666480000000004"/>
    <n v="42.527151999999667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12.9923500000008"/>
    <n v="0"/>
    <n v="0"/>
    <n v="-9.8332940000000004"/>
    <n v="157.17435599999922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37.50466750000021"/>
    <n v="0"/>
    <n v="0"/>
    <n v="-3.3249867000000002"/>
    <n v="58.170345799999794"/>
  </r>
  <r>
    <s v="BENS MOVEIS"/>
    <s v="1.2.3.1.1.02"/>
    <x v="1"/>
    <s v="MÁQUINAS MOTORES E APARELHOS"/>
    <d v="2012-08-22T00:00:00"/>
    <n v="3153"/>
    <s v="Forno"/>
    <s v="Copa"/>
    <n v="420"/>
    <n v="-354.68964999999946"/>
    <n v="0"/>
    <n v="0"/>
    <n v="-3.4999859999999998"/>
    <n v="61.81036400000054"/>
  </r>
  <r>
    <s v="BENS MOVEIS"/>
    <s v="1.2.3.1.1.02"/>
    <x v="1"/>
    <s v="MÁQUINAS MOTORES E APARELHOS"/>
    <d v="2012-08-24T00:00:00"/>
    <n v="3154"/>
    <s v="Fogão"/>
    <s v="Copa"/>
    <n v="865"/>
    <n v="-730.01761250000152"/>
    <n v="0"/>
    <n v="0"/>
    <n v="-7.2083044999999997"/>
    <n v="127.77408299999848"/>
  </r>
  <r>
    <s v="BENS MOVEIS"/>
    <s v="1.2.3.1.1.02"/>
    <x v="1"/>
    <s v="MÁQUINAS MOTORES E APARELHOS"/>
    <d v="2012-10-01T00:00:00"/>
    <n v="3155"/>
    <s v="Microodas "/>
    <s v="Copa"/>
    <n v="699"/>
    <n v="-582.64441749999946"/>
    <n v="0"/>
    <n v="0"/>
    <n v="-5.8249766999999997"/>
    <n v="110.53060580000054"/>
  </r>
  <r>
    <s v="BENS MOVEIS"/>
    <s v="1.2.3.1.1.02"/>
    <x v="1"/>
    <s v="MÁQUINAS MOTORES E APARELHOS"/>
    <d v="2012-10-08T00:00:00"/>
    <n v="3156"/>
    <s v="Refrigerador "/>
    <s v="Copa"/>
    <n v="1999"/>
    <n v="-1662.4066675000001"/>
    <n v="0"/>
    <n v="0"/>
    <n v="-16.658266699999999"/>
    <n v="319.93506579999985"/>
  </r>
  <r>
    <s v="BENS MOVEIS"/>
    <s v="1.2.3.1.1.02"/>
    <x v="1"/>
    <s v="MÁQUINAS MOTORES E APARELHOS"/>
    <d v="2012-12-05T00:00:00"/>
    <n v="3008"/>
    <s v="Máquina de Café"/>
    <s v="Copa"/>
    <n v="820"/>
    <n v="-668.90264999999977"/>
    <n v="0"/>
    <n v="0"/>
    <n v="-6.8333060000000003"/>
    <n v="144.26404400000024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40.1661000000006"/>
    <n v="0"/>
    <n v="0"/>
    <n v="-5.6666439999999998"/>
    <n v="134.16725599999941"/>
  </r>
  <r>
    <s v="BENS MOVEIS"/>
    <s v="1.2.3.1.1.02"/>
    <x v="1"/>
    <s v="MÁQUINAS MOTORES E APARELHOS"/>
    <d v="2013-06-24T00:00:00"/>
    <n v="3490"/>
    <s v="Telefone Celular LG"/>
    <s v="SETOR INSCRIÇÃO"/>
    <n v="824"/>
    <n v="-626.78598000000022"/>
    <n v="0"/>
    <n v="0"/>
    <n v="-6.8666391999999998"/>
    <n v="190.34738079999977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12.78899999999965"/>
    <n v="0"/>
    <n v="0"/>
    <n v="-9.9999599999999997"/>
    <n v="277.21104000000037"/>
  </r>
  <r>
    <s v="BENS MOVEIS"/>
    <s v="1.2.3.1.1.02"/>
    <x v="1"/>
    <s v="MÁQUINAS MOTORES E APARELHOS"/>
    <d v="2013-06-24T00:00:00"/>
    <n v="3491"/>
    <s v="Telefone Celular LG"/>
    <s v="TECNOLOGIA DA INFORMAÇÃO"/>
    <n v="824"/>
    <n v="-626.78598000000022"/>
    <n v="0"/>
    <n v="0"/>
    <n v="-6.8666391999999998"/>
    <n v="190.34738079999977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213.9119649999996"/>
    <n v="0"/>
    <n v="0"/>
    <n v="-13.6832786"/>
    <n v="414.40475640000045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162.8536175000002"/>
    <n v="0"/>
    <n v="0"/>
    <n v="-13.8249447"/>
    <n v="482.32143779999984"/>
  </r>
  <r>
    <s v="BENS MOVEIS"/>
    <s v="1.2.3.1.1.02"/>
    <x v="1"/>
    <s v="MÁQUINAS MOTORES E APARELHOS"/>
    <d v="2014-09-15T00:00:00"/>
    <n v="3493"/>
    <s v="Projetor Benq"/>
    <s v="Delegacia Regional Uberaba"/>
    <n v="1688"/>
    <n v="-1076.8152599999989"/>
    <n v="0"/>
    <n v="0"/>
    <n v="-14.0666104"/>
    <n v="597.11812960000111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507.49775"/>
    <n v="0"/>
    <n v="0"/>
    <n v="-22.49991"/>
    <n v="1170.00234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858.42615412499981"/>
    <n v="0"/>
    <n v="0"/>
    <n v="-17.625346165000003"/>
    <n v="1238.9984997100003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858.42615412499981"/>
    <n v="0"/>
    <n v="0"/>
    <n v="-17.625346165000003"/>
    <n v="1238.9984997100003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2605.7518057250004"/>
    <n v="0"/>
    <n v="0"/>
    <n v="-67.775812228999996"/>
    <n v="5459.6023820459995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576.69591667500038"/>
    <n v="0"/>
    <n v="0"/>
    <n v="-14.999856667"/>
    <n v="1208.2942266579996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576.69591667500038"/>
    <n v="0"/>
    <n v="0"/>
    <n v="-14.999856667"/>
    <n v="1208.2942266579996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400.34195870000013"/>
    <n v="0"/>
    <n v="0"/>
    <n v="-10.412958348"/>
    <n v="838.80508295199991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57.885516100000032"/>
    <n v="0"/>
    <n v="0"/>
    <n v="-1.505660644"/>
    <n v="121.28882325599997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821.66383333333306"/>
    <n v="0"/>
    <n v="0"/>
    <n v="-28.333220000000001"/>
    <n v="2550.002946666667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821.66383333333306"/>
    <n v="0"/>
    <n v="0"/>
    <n v="-28.333220000000001"/>
    <n v="2550.002946666667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821.66383333333306"/>
    <n v="0"/>
    <n v="0"/>
    <n v="-28.333220000000001"/>
    <n v="2550.002946666667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1.477383416666662"/>
    <n v="0"/>
    <n v="0"/>
    <n v="-1.16582867"/>
    <n v="107.25678791333334"/>
  </r>
  <r>
    <s v="BENS MOVEIS"/>
    <s v="1.2.3.1.1.02"/>
    <x v="1"/>
    <s v="MÁQUINAS MOTORES E APARELHOS"/>
    <d v="2018-12-12T00:00:00"/>
    <s v="-"/>
    <s v="Acess Point Ubitiqui Uni-Fi AC LR"/>
    <s v="Sede CROMG"/>
    <n v="663.9"/>
    <n v="-143.84444674999995"/>
    <n v="0"/>
    <n v="0"/>
    <n v="-5.5324778700000001"/>
    <n v="514.52307538000002"/>
  </r>
  <r>
    <s v="BENS MOVEIS"/>
    <s v="1.2.3.1.1.02"/>
    <x v="1"/>
    <s v="MÁQUINAS MOTORES E APARELHOS"/>
    <d v="2018-12-12T00:00:00"/>
    <s v="-"/>
    <s v="Acess Point Ubitiqui Uni-Fi AC LR"/>
    <s v="Sede CROMG"/>
    <n v="663.9"/>
    <n v="-143.84444674999995"/>
    <n v="0"/>
    <n v="0"/>
    <n v="-5.5324778700000001"/>
    <n v="514.52307538000002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444.14545840833352"/>
    <n v="0"/>
    <n v="0"/>
    <n v="-17.082515002999997"/>
    <n v="1588.6820265886663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04.84676340833332"/>
    <n v="0"/>
    <n v="0"/>
    <n v="-4.0325672030000002"/>
    <n v="375.03066938866675"/>
  </r>
  <r>
    <s v="BENS MOVEIS"/>
    <s v="1.2.3.1.1.02"/>
    <x v="1"/>
    <s v="MÁQUINAS MOTORES E APARELHOS"/>
    <d v="2019-02-08T00:00:00"/>
    <s v="-"/>
    <s v="Forno Micro-ondas 30 Litros 110V"/>
    <s v="Sede CROMG"/>
    <n v="545"/>
    <n v="-108.99956399999995"/>
    <n v="0"/>
    <n v="0"/>
    <n v="-4.5416485"/>
    <n v="431.45878750000003"/>
  </r>
  <r>
    <s v="BENS MOVEIS"/>
    <s v="1.2.3.1.1.02"/>
    <x v="1"/>
    <s v="MÁQUINAS MOTORES E APARELHOS"/>
    <d v="2019-02-08T00:00:00"/>
    <s v="-"/>
    <s v="Forno Micro-ondas 30 Litros 110V"/>
    <s v="Sede CROMG"/>
    <n v="545"/>
    <n v="-108.99956399999995"/>
    <n v="0"/>
    <n v="0"/>
    <n v="-4.5416485"/>
    <n v="431.45878750000003"/>
  </r>
  <r>
    <s v="BENS MOVEIS"/>
    <s v="1.2.3.1.1.02"/>
    <x v="1"/>
    <s v="MÁQUINAS MOTORES E APARELHOS"/>
    <d v="2019-03-26T00:00:00"/>
    <s v="-"/>
    <s v="Micro-ondas 20 litros"/>
    <s v="Sede CROMG"/>
    <n v="448.5"/>
    <n v="-85.962156150000055"/>
    <n v="0"/>
    <n v="0"/>
    <n v="-3.7374850500000001"/>
    <n v="358.80035879999997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157.83686865000007"/>
    <n v="0"/>
    <n v="0"/>
    <n v="-6.8624725499999997"/>
    <n v="658.80065879999995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71.587213649999981"/>
    <n v="0"/>
    <n v="0"/>
    <n v="-3.11248755"/>
    <n v="298.80029880000001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1424.7101344700002"/>
    <n v="0"/>
    <n v="0"/>
    <n v="-61.943918889999999"/>
    <n v="5946.64594664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58.33309999999998"/>
    <n v="0"/>
    <n v="0"/>
    <n v="-2.916655"/>
    <n v="288.75024500000001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58.33309999999998"/>
    <n v="0"/>
    <n v="0"/>
    <n v="-2.916655"/>
    <n v="288.75024500000001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198.7075385"/>
    <n v="0"/>
    <m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198.7075385"/>
    <n v="0"/>
    <n v="0"/>
    <n v="-10.4582915"/>
    <n v="1045.83416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198.7075385"/>
    <n v="0"/>
    <n v="0"/>
    <n v="-10.4582915"/>
    <n v="1045.8341699999999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175.79929679999992"/>
    <n v="0"/>
    <n v="0"/>
    <n v="-9.7666275999999996"/>
    <n v="986.43407560000014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542.79782880000016"/>
    <n v="0"/>
    <n v="0"/>
    <n v="-33.924864300000003"/>
    <n v="3494.2773068999995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542.79782880000016"/>
    <n v="0"/>
    <n v="0"/>
    <n v="-33.924864300000003"/>
    <n v="3494.277306899999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52.301956873846166"/>
    <n v="0"/>
    <n v="0"/>
    <n v="-4.3584441046153843"/>
    <n v="466.35498363692307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54.166970000000013"/>
    <n v="0"/>
    <n v="0"/>
    <n v="-5.4166449999999999"/>
    <n v="590.41638499999999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1259.3805187559999"/>
    <n v="0"/>
    <n v="0"/>
    <n v="-157.421620311"/>
    <n v="17473.867860932998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184.667036"/>
    <n v="0"/>
    <n v="0"/>
    <n v="-23.083241000000001"/>
    <n v="2562.2497230000004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184.99926000000002"/>
    <n v="0"/>
    <n v="0"/>
    <n v="-30.833210000000001"/>
    <n v="3484.1675300000002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10.799717600999999"/>
    <n v="0"/>
    <n v="0"/>
    <n v="-2.699905867"/>
    <n v="310.49037653200003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15.893269760000001"/>
    <n v="0"/>
    <n v="0"/>
    <n v="-7.9466348800000004"/>
    <n v="929.76009536000004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0"/>
    <n v="0"/>
    <n v="919"/>
    <n v="0"/>
    <n v="-7.6583027000000001"/>
    <n v="911.34169729999996"/>
  </r>
  <r>
    <s v="BENS MOVEIS"/>
    <s v="1.2.3.1.1.04"/>
    <x v="2"/>
    <s v="MOBILIÁRIO EM GERAL"/>
    <d v="1980-09-22T00:00:00"/>
    <s v="00028"/>
    <s v="Armário de Aço "/>
    <s v="AUDITÓRIO 2"/>
    <n v="71.900000000000006"/>
    <n v="0"/>
    <n v="0"/>
    <n v="0"/>
    <n v="0"/>
    <n v="0"/>
  </r>
  <r>
    <s v="BENS MOVEIS"/>
    <s v="1.2.3.1.1.04"/>
    <x v="2"/>
    <s v="MOBILIÁRIO EM GERAL"/>
    <d v="1981-10-01T00:00:00"/>
    <s v="00057"/>
    <s v="Estante "/>
    <s v="à classificar"/>
    <n v="236.42"/>
    <n v="0"/>
    <n v="0"/>
    <n v="0"/>
    <n v="0"/>
    <n v="0"/>
  </r>
  <r>
    <s v="BENS MOVEIS"/>
    <s v="1.2.3.1.1.04"/>
    <x v="2"/>
    <s v="MOBILIÁRIO EM GERAL"/>
    <d v="1981-10-01T00:00:00"/>
    <s v="00058"/>
    <s v="Estante p/ arq. c/ Coletores"/>
    <s v="Delegacia Regional Diamantina"/>
    <n v="236.42"/>
    <n v="0"/>
    <n v="0"/>
    <n v="0"/>
    <n v="0"/>
    <n v="0"/>
  </r>
  <r>
    <s v="BENS MOVEIS"/>
    <s v="1.2.3.1.1.04"/>
    <x v="2"/>
    <s v="MOBILIÁRIO EM GERAL"/>
    <d v="1981-10-01T00:00:00"/>
    <s v="00056"/>
    <s v="Estante "/>
    <s v="Delegacia Regional Teofilo Otoni"/>
    <n v="236.42"/>
    <n v="0"/>
    <n v="0"/>
    <n v="0"/>
    <n v="0"/>
    <n v="0"/>
  </r>
  <r>
    <s v="BENS MOVEIS"/>
    <s v="1.2.3.1.1.04"/>
    <x v="2"/>
    <s v="MOBILIÁRIO EM GERAL"/>
    <d v="1982-11-29T00:00:00"/>
    <s v="00062"/>
    <s v="Poltrona Giratória "/>
    <s v="Delegacia Regional Juiz de Fora"/>
    <n v="130.80000000000001"/>
    <n v="0"/>
    <n v="0"/>
    <n v="0"/>
    <n v="0"/>
    <n v="0"/>
  </r>
  <r>
    <s v="BENS MOVEIS"/>
    <s v="1.2.3.1.1.04"/>
    <x v="2"/>
    <s v="MOBILIÁRIO EM GERAL"/>
    <d v="1982-11-29T00:00:00"/>
    <s v="00066"/>
    <s v="Poltrona Fixa "/>
    <s v="à classificar"/>
    <n v="85.7"/>
    <n v="0"/>
    <n v="0"/>
    <n v="0"/>
    <n v="0"/>
    <n v="0"/>
  </r>
  <r>
    <s v="BENS MOVEIS"/>
    <s v="1.2.3.1.1.04"/>
    <x v="2"/>
    <s v="MOBILIÁRIO EM GERAL"/>
    <d v="1982-11-29T00:00:00"/>
    <s v="00061"/>
    <s v="Sofá de 2 Lugares "/>
    <s v="AV. CONTORNO 7556"/>
    <n v="302"/>
    <n v="0"/>
    <n v="0"/>
    <n v="0"/>
    <n v="0"/>
    <n v="0"/>
  </r>
  <r>
    <s v="BENS MOVEIS"/>
    <s v="1.2.3.1.1.04"/>
    <x v="2"/>
    <s v="MOBILIÁRIO EM GERAL"/>
    <d v="1982-12-03T00:00:00"/>
    <s v="00203"/>
    <s v="Poltrona  P.321.52"/>
    <s v="AUDITÓRIO 2"/>
    <n v="110"/>
    <n v="0"/>
    <n v="0"/>
    <n v="0"/>
    <n v="0"/>
    <n v="0"/>
  </r>
  <r>
    <s v="BENS MOVEIS"/>
    <s v="1.2.3.1.1.04"/>
    <x v="2"/>
    <s v="MOBILIÁRIO EM GERAL"/>
    <d v="1982-12-03T00:00:00"/>
    <s v="00271"/>
    <s v="Poltrona"/>
    <s v="Presidencia"/>
    <n v="65.39"/>
    <n v="0"/>
    <n v="0"/>
    <n v="0"/>
    <n v="0"/>
    <n v="0"/>
  </r>
  <r>
    <s v="BENS MOVEIS"/>
    <s v="1.2.3.1.1.04"/>
    <x v="2"/>
    <s v="MOBILIÁRIO EM GERAL"/>
    <d v="1982-12-03T00:00:00"/>
    <s v="00273"/>
    <s v="Poltrona"/>
    <s v="Delegacia Regional Montes Claros"/>
    <n v="65.39"/>
    <n v="0"/>
    <n v="0"/>
    <n v="0"/>
    <n v="0"/>
    <n v="0"/>
  </r>
  <r>
    <s v="BENS MOVEIS"/>
    <s v="1.2.3.1.1.04"/>
    <x v="2"/>
    <s v="MOBILIÁRIO EM GERAL"/>
    <d v="1982-12-03T00:00:00"/>
    <s v="00201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4"/>
    <s v="Poltrona 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77"/>
    <s v="Poltrona "/>
    <s v="DÍVIDA ATIVA E EXECUÇÃO FISCAL"/>
    <n v="65.39"/>
    <n v="0"/>
    <n v="0"/>
    <n v="0"/>
    <n v="0"/>
    <n v="0"/>
  </r>
  <r>
    <s v="BENS MOVEIS"/>
    <s v="1.2.3.1.1.04"/>
    <x v="2"/>
    <s v="MOBILIÁRIO EM GERAL"/>
    <d v="1982-12-03T00:00:00"/>
    <s v="00202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2"/>
    <s v="Poltrona PO-28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12"/>
    <s v="Mesa Lateral PM-73.01"/>
    <s v="AUDITÓRIO 2"/>
    <n v="13.5"/>
    <n v="0"/>
    <n v="0"/>
    <n v="0"/>
    <n v="0"/>
    <n v="0"/>
  </r>
  <r>
    <s v="BENS MOVEIS"/>
    <s v="1.2.3.1.1.04"/>
    <x v="2"/>
    <s v="MOBILIÁRIO EM GERAL"/>
    <d v="1982-12-03T00:00:00"/>
    <s v="00251"/>
    <s v="Armário"/>
    <s v="AUDITÓRIO 2"/>
    <n v="39.46"/>
    <n v="0"/>
    <n v="0"/>
    <n v="0"/>
    <n v="0"/>
    <n v="0"/>
  </r>
  <r>
    <s v="BENS MOVEIS"/>
    <s v="1.2.3.1.1.04"/>
    <x v="2"/>
    <s v="MOBILIÁRIO EM GERAL"/>
    <d v="1982-12-03T00:00:00"/>
    <s v="00200"/>
    <s v="Poltrona P.340.51"/>
    <s v="AV. CONTORNO 7556"/>
    <n v="130.65"/>
    <n v="0"/>
    <n v="0"/>
    <n v="0"/>
    <n v="0"/>
    <n v="0"/>
  </r>
  <r>
    <s v="BENS MOVEIS"/>
    <s v="1.2.3.1.1.04"/>
    <x v="2"/>
    <s v="MOBILIÁRIO EM GERAL"/>
    <d v="1982-12-03T00:00:00"/>
    <s v="00275"/>
    <s v="Poltrona"/>
    <s v="AV. CONTORNO 7556"/>
    <n v="65.39"/>
    <n v="0"/>
    <n v="0"/>
    <n v="0"/>
    <n v="0"/>
    <n v="0"/>
  </r>
  <r>
    <s v="BENS MOVEIS"/>
    <s v="1.2.3.1.1.04"/>
    <x v="2"/>
    <s v="MOBILIÁRIO EM GERAL"/>
    <d v="1983-04-04T00:00:00"/>
    <s v="00295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4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1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25T00:00:00"/>
    <s v="00303"/>
    <s v="Estante Especial Armaco"/>
    <s v="Auditório Santa Catarina"/>
    <n v="124.86"/>
    <n v="0"/>
    <n v="0"/>
    <n v="0"/>
    <n v="0"/>
    <n v="0"/>
  </r>
  <r>
    <s v="BENS MOVEIS"/>
    <s v="1.2.3.1.1.04"/>
    <x v="2"/>
    <s v="MOBILIÁRIO EM GERAL"/>
    <d v="1983-12-28T00:00:00"/>
    <s v="00337"/>
    <s v="Sofá 3 Lugares "/>
    <s v="DEPOSITO"/>
    <n v="450"/>
    <n v="0"/>
    <n v="0"/>
    <n v="0"/>
    <n v="0"/>
    <n v="0"/>
  </r>
  <r>
    <s v="BENS MOVEIS"/>
    <s v="1.2.3.1.1.04"/>
    <x v="2"/>
    <s v="MOBILIÁRIO EM GERAL"/>
    <d v="1983-12-28T00:00:00"/>
    <s v="00333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32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41"/>
    <s v="Sofá 2 Lugares "/>
    <s v="Coordenadoria de Registro e Inscrição e Especialização"/>
    <n v="389"/>
    <n v="0"/>
    <n v="0"/>
    <n v="0"/>
    <n v="0"/>
    <n v="0"/>
  </r>
  <r>
    <s v="BENS MOVEIS"/>
    <s v="1.2.3.1.1.04"/>
    <x v="2"/>
    <s v="MOBILIÁRIO EM GERAL"/>
    <d v="1983-12-28T00:00:00"/>
    <s v="00340"/>
    <s v="Sofá 2 Lugares "/>
    <s v="DEPOSITO"/>
    <n v="389"/>
    <n v="0"/>
    <n v="0"/>
    <n v="0"/>
    <n v="0"/>
    <n v="0"/>
  </r>
  <r>
    <s v="BENS MOVEIS"/>
    <s v="1.2.3.1.1.04"/>
    <x v="2"/>
    <s v="MOBILIÁRIO EM GERAL"/>
    <d v="1983-12-28T00:00:00"/>
    <s v="00339"/>
    <s v="Sofá 3 Lugares "/>
    <s v="Gerência Financeira e Contabil"/>
    <n v="458"/>
    <n v="0"/>
    <n v="0"/>
    <n v="0"/>
    <n v="0"/>
    <n v="0"/>
  </r>
  <r>
    <s v="BENS MOVEIS"/>
    <s v="1.2.3.1.1.04"/>
    <x v="2"/>
    <s v="MOBILIÁRIO EM GERAL"/>
    <d v="1983-12-28T00:00:00"/>
    <s v="00342"/>
    <s v="Poltrona Lafer "/>
    <s v="Delegacia Regional Juiz de Fora"/>
    <n v="295"/>
    <n v="0"/>
    <n v="0"/>
    <n v="0"/>
    <n v="0"/>
    <n v="0"/>
  </r>
  <r>
    <s v="BENS MOVEIS"/>
    <s v="1.2.3.1.1.04"/>
    <x v="2"/>
    <s v="MOBILIÁRIO EM GERAL"/>
    <d v="1984-01-30T00:00:00"/>
    <s v="00358"/>
    <s v="Cadeira Fixa "/>
    <s v="DEPOSITO"/>
    <n v="120"/>
    <n v="0"/>
    <n v="0"/>
    <n v="0"/>
    <n v="0"/>
    <n v="0"/>
  </r>
  <r>
    <s v="BENS MOVEIS"/>
    <s v="1.2.3.1.1.04"/>
    <x v="2"/>
    <s v="MOBILIÁRIO EM GERAL"/>
    <d v="1984-01-30T00:00:00"/>
    <s v="00357"/>
    <s v="Cadeira Giratória "/>
    <s v="DEPOSITO"/>
    <n v="120"/>
    <n v="0"/>
    <n v="0"/>
    <n v="0"/>
    <n v="0"/>
    <n v="0"/>
  </r>
  <r>
    <s v="BENS MOVEIS"/>
    <s v="1.2.3.1.1.04"/>
    <x v="2"/>
    <s v="MOBILIÁRIO EM GERAL"/>
    <d v="1984-07-12T00:00:00"/>
    <s v="00367"/>
    <s v="Cadeira Giratória"/>
    <s v="Gerência de Inscrição e Registro"/>
    <n v="270"/>
    <n v="0"/>
    <n v="0"/>
    <n v="0"/>
    <n v="0"/>
    <n v="0"/>
  </r>
  <r>
    <s v="BENS MOVEIS"/>
    <s v="1.2.3.1.1.04"/>
    <x v="2"/>
    <s v="MOBILIÁRIO EM GERAL"/>
    <d v="1986-05-31T00:00:00"/>
    <s v="00404"/>
    <s v="Cadeira "/>
    <s v="Arquivo"/>
    <n v="199"/>
    <n v="0"/>
    <n v="0"/>
    <n v="0"/>
    <n v="0"/>
    <n v="0"/>
  </r>
  <r>
    <s v="BENS MOVEIS"/>
    <s v="1.2.3.1.1.04"/>
    <x v="2"/>
    <s v="MOBILIÁRIO EM GERAL"/>
    <d v="1986-05-31T00:00:00"/>
    <s v="00405"/>
    <s v="Cadeira "/>
    <s v="AV. CONTORNO 7556"/>
    <n v="199"/>
    <n v="0"/>
    <n v="0"/>
    <n v="0"/>
    <n v="0"/>
    <n v="0"/>
  </r>
  <r>
    <s v="BENS MOVEIS"/>
    <s v="1.2.3.1.1.04"/>
    <x v="2"/>
    <s v="MOBILIÁRIO EM GERAL"/>
    <d v="1986-05-31T00:00:00"/>
    <s v="00402"/>
    <s v="Cadeira "/>
    <s v="Delegacia Regional Diamantina"/>
    <n v="249.2"/>
    <n v="0"/>
    <n v="0"/>
    <n v="0"/>
    <n v="0"/>
    <n v="0"/>
  </r>
  <r>
    <s v="BENS MOVEIS"/>
    <s v="1.2.3.1.1.04"/>
    <x v="2"/>
    <s v="MOBILIÁRIO EM GERAL"/>
    <d v="1986-05-31T00:00:00"/>
    <s v="00407"/>
    <s v="Poltrona "/>
    <s v="Delegacia Regional Montes Claros"/>
    <n v="304.7"/>
    <n v="0"/>
    <n v="0"/>
    <n v="0"/>
    <n v="0"/>
    <n v="0"/>
  </r>
  <r>
    <s v="BENS MOVEIS"/>
    <s v="1.2.3.1.1.04"/>
    <x v="2"/>
    <s v="MOBILIÁRIO EM GERAL"/>
    <d v="1986-05-31T00:00:00"/>
    <s v="00398"/>
    <s v="Cadeira "/>
    <s v="DEPOSITO"/>
    <n v="249.2"/>
    <n v="0"/>
    <n v="0"/>
    <n v="0"/>
    <n v="0"/>
    <n v="0"/>
  </r>
  <r>
    <s v="BENS MOVEIS"/>
    <s v="1.2.3.1.1.04"/>
    <x v="2"/>
    <s v="MOBILIÁRIO EM GERAL"/>
    <d v="1986-12-31T00:00:00"/>
    <s v="00420"/>
    <s v="Mesa Plastilux"/>
    <s v="DEPOSITO"/>
    <n v="31"/>
    <n v="0"/>
    <n v="0"/>
    <n v="0"/>
    <n v="0"/>
    <n v="0"/>
  </r>
  <r>
    <s v="BENS MOVEIS"/>
    <s v="1.2.3.1.1.04"/>
    <x v="2"/>
    <s v="MOBILIÁRIO EM GERAL"/>
    <d v="1988-08-30T00:00:00"/>
    <s v="00461"/>
    <s v="Cofre "/>
    <s v="Delegacia Regional Montes Claros"/>
    <n v="36"/>
    <n v="0"/>
    <n v="0"/>
    <n v="0"/>
    <n v="0"/>
    <n v="0"/>
  </r>
  <r>
    <s v="BENS MOVEIS"/>
    <s v="1.2.3.1.1.04"/>
    <x v="2"/>
    <s v="MOBILIÁRIO EM GERAL"/>
    <d v="1988-08-30T00:00:00"/>
    <s v="00459"/>
    <s v="Cofre "/>
    <s v="AUDITÓRIO 2"/>
    <n v="36"/>
    <n v="0"/>
    <n v="0"/>
    <n v="0"/>
    <n v="0"/>
    <n v="0"/>
  </r>
  <r>
    <s v="BENS MOVEIS"/>
    <s v="1.2.3.1.1.04"/>
    <x v="2"/>
    <s v="MOBILIÁRIO EM GERAL"/>
    <d v="1988-08-30T00:00:00"/>
    <s v="00460"/>
    <s v="Cofre "/>
    <s v="Delegacia Regional Uberaba"/>
    <n v="36"/>
    <n v="0"/>
    <n v="0"/>
    <n v="0"/>
    <n v="0"/>
    <n v="0"/>
  </r>
  <r>
    <s v="BENS MOVEIS"/>
    <s v="1.2.3.1.1.04"/>
    <x v="2"/>
    <s v="MOBILIÁRIO EM GERAL"/>
    <d v="1988-12-30T00:00:00"/>
    <s v="00476"/>
    <s v="Banco 3 Lugares "/>
    <s v="Delegacia Regional Montes Claros"/>
    <n v="67.2"/>
    <n v="0"/>
    <n v="0"/>
    <n v="0"/>
    <n v="0"/>
    <n v="0"/>
  </r>
  <r>
    <s v="BENS MOVEIS"/>
    <s v="1.2.3.1.1.04"/>
    <x v="2"/>
    <s v="MOBILIÁRIO EM GERAL"/>
    <d v="1989-05-31T00:00:00"/>
    <s v="00490"/>
    <s v="Cofre de Aço "/>
    <s v="Sala de Reuniões da Presidência"/>
    <n v="188"/>
    <n v="0"/>
    <n v="0"/>
    <n v="0"/>
    <n v="0"/>
    <n v="0"/>
  </r>
  <r>
    <s v="BENS MOVEIS"/>
    <s v="1.2.3.1.1.04"/>
    <x v="2"/>
    <s v="MOBILIÁRIO EM GERAL"/>
    <d v="1989-09-30T00:00:00"/>
    <s v="00502"/>
    <s v="Estante Porta Revista"/>
    <s v="AV. CONTORNO 7556"/>
    <n v="138.28"/>
    <n v="0"/>
    <n v="0"/>
    <n v="0"/>
    <n v="0"/>
    <n v="0"/>
  </r>
  <r>
    <s v="BENS MOVEIS"/>
    <s v="1.2.3.1.1.04"/>
    <x v="2"/>
    <s v="MOBILIÁRIO EM GERAL"/>
    <d v="1991-09-30T00:00:00"/>
    <s v="00537"/>
    <s v="Cadeira Giratória "/>
    <s v="Delegacia Regional Uberlândia"/>
    <n v="17"/>
    <n v="0"/>
    <n v="0"/>
    <n v="0"/>
    <n v="0"/>
    <n v="0"/>
  </r>
  <r>
    <s v="BENS MOVEIS"/>
    <s v="1.2.3.1.1.04"/>
    <x v="2"/>
    <s v="MOBILIÁRIO EM GERAL"/>
    <d v="1991-09-30T00:00:00"/>
    <s v="00534"/>
    <s v="Mesa p/Datilografia "/>
    <s v="AV. CONTORNO 7556"/>
    <n v="15.38"/>
    <n v="0"/>
    <n v="0"/>
    <n v="0"/>
    <n v="0"/>
    <n v="0"/>
  </r>
  <r>
    <s v="BENS MOVEIS"/>
    <s v="1.2.3.1.1.04"/>
    <x v="2"/>
    <s v="MOBILIÁRIO EM GERAL"/>
    <d v="1991-09-30T00:00:00"/>
    <s v="00535"/>
    <s v="Armário"/>
    <s v="Delegacia Regional Montes Claros"/>
    <n v="48"/>
    <n v="0"/>
    <n v="0"/>
    <n v="0"/>
    <n v="0"/>
    <n v="0"/>
  </r>
  <r>
    <s v="BENS MOVEIS"/>
    <s v="1.2.3.1.1.04"/>
    <x v="2"/>
    <s v="MOBILIÁRIO EM GERAL"/>
    <d v="1991-09-30T00:00:00"/>
    <s v="00539"/>
    <s v="Cadeira Fixa 755"/>
    <s v="Delegacia Regional Diamantina"/>
    <n v="12.3"/>
    <n v="0"/>
    <n v="0"/>
    <n v="0"/>
    <n v="0"/>
    <n v="0"/>
  </r>
  <r>
    <s v="BENS MOVEIS"/>
    <s v="1.2.3.1.1.04"/>
    <x v="2"/>
    <s v="MOBILIÁRIO EM GERAL"/>
    <d v="1991-09-30T00:00:00"/>
    <s v="00536"/>
    <s v="Armário "/>
    <s v="Coordenadoria de Biblioteca"/>
    <n v="41.5"/>
    <n v="0"/>
    <n v="0"/>
    <n v="0"/>
    <n v="0"/>
    <n v="0"/>
  </r>
  <r>
    <s v="BENS MOVEIS"/>
    <s v="1.2.3.1.1.04"/>
    <x v="2"/>
    <s v="MOBILIÁRIO EM GERAL"/>
    <d v="1991-09-30T00:00:00"/>
    <s v="00540"/>
    <s v="Cadeira Fixa"/>
    <s v="AV. CONTORNO 7556"/>
    <n v="12.3"/>
    <n v="0"/>
    <n v="0"/>
    <n v="0"/>
    <n v="0"/>
    <n v="0"/>
  </r>
  <r>
    <s v="BENS MOVEIS"/>
    <s v="1.2.3.1.1.04"/>
    <x v="2"/>
    <s v="MOBILIÁRIO EM GERAL"/>
    <d v="1991-09-30T00:00:00"/>
    <s v="00538"/>
    <s v="Cadeira Giratória "/>
    <s v="DEL. REG. IPATINGA"/>
    <n v="17"/>
    <n v="0"/>
    <n v="0"/>
    <n v="0"/>
    <n v="0"/>
    <n v="0"/>
  </r>
  <r>
    <s v="BENS MOVEIS"/>
    <s v="1.2.3.1.1.04"/>
    <x v="2"/>
    <s v="MOBILIÁRIO EM GERAL"/>
    <d v="1991-09-30T00:00:00"/>
    <s v="00532"/>
    <s v="Mesa  "/>
    <s v="Delegacia Regional Uberlândia"/>
    <n v="63.54"/>
    <n v="0"/>
    <n v="0"/>
    <n v="0"/>
    <n v="0"/>
    <n v="0"/>
  </r>
  <r>
    <s v="BENS MOVEIS"/>
    <s v="1.2.3.1.1.04"/>
    <x v="2"/>
    <s v="MOBILIÁRIO EM GERAL"/>
    <d v="1991-09-30T00:00:00"/>
    <s v="00533"/>
    <s v="Mesa "/>
    <s v="Delegacia Regional Uberlândia"/>
    <n v="63.54"/>
    <n v="0"/>
    <n v="0"/>
    <n v="0"/>
    <n v="0"/>
    <n v="0"/>
  </r>
  <r>
    <s v="BENS MOVEIS"/>
    <s v="1.2.3.1.1.04"/>
    <x v="2"/>
    <s v="MOBILIÁRIO EM GERAL"/>
    <d v="1991-10-30T00:00:00"/>
    <s v="00556"/>
    <s v="Sofá dois Lugares "/>
    <s v="AUDITÓRIO 2"/>
    <n v="59.6"/>
    <n v="0"/>
    <n v="0"/>
    <n v="0"/>
    <n v="0"/>
    <n v="0"/>
  </r>
  <r>
    <s v="BENS MOVEIS"/>
    <s v="1.2.3.1.1.04"/>
    <x v="2"/>
    <s v="MOBILIÁRIO EM GERAL"/>
    <d v="1991-10-30T00:00:00"/>
    <s v="00557"/>
    <s v="Sofá 3 Lugares "/>
    <s v="AV. CONTORNO 7556"/>
    <n v="89.4"/>
    <n v="0"/>
    <n v="0"/>
    <n v="0"/>
    <n v="0"/>
    <n v="0"/>
  </r>
  <r>
    <s v="BENS MOVEIS"/>
    <s v="1.2.3.1.1.04"/>
    <x v="2"/>
    <s v="MOBILIÁRIO EM GERAL"/>
    <d v="1991-12-30T00:00:00"/>
    <s v="00560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59"/>
    <s v="Estante"/>
    <s v="Delegacia Regional Governador Valadares"/>
    <n v="132"/>
    <n v="0"/>
    <n v="0"/>
    <n v="0"/>
    <n v="0"/>
    <n v="0"/>
  </r>
  <r>
    <s v="BENS MOVEIS"/>
    <s v="1.2.3.1.1.04"/>
    <x v="2"/>
    <s v="MOBILIÁRIO EM GERAL"/>
    <d v="1991-12-30T00:00:00"/>
    <s v="00563"/>
    <s v="Estante Ineaço Prateleiras"/>
    <s v="Delegacia Regional Montes Claros"/>
    <n v="132"/>
    <n v="0"/>
    <n v="0"/>
    <n v="0"/>
    <n v="0"/>
    <n v="0"/>
  </r>
  <r>
    <s v="BENS MOVEIS"/>
    <s v="1.2.3.1.1.04"/>
    <x v="2"/>
    <s v="MOBILIÁRIO EM GERAL"/>
    <d v="1991-12-30T00:00:00"/>
    <s v="00565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1"/>
    <s v="Estante "/>
    <s v="Coordenadoria do Setor de Ética"/>
    <n v="132"/>
    <n v="0"/>
    <n v="0"/>
    <n v="0"/>
    <n v="0"/>
    <n v="0"/>
  </r>
  <r>
    <s v="BENS MOVEIS"/>
    <s v="1.2.3.1.1.04"/>
    <x v="2"/>
    <s v="MOBILIÁRIO EM GERAL"/>
    <d v="1991-12-30T00:00:00"/>
    <s v="00564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2"/>
    <s v="Estante "/>
    <s v="AUDITÓRIO 2"/>
    <n v="132"/>
    <n v="0"/>
    <n v="0"/>
    <n v="0"/>
    <n v="0"/>
    <n v="0"/>
  </r>
  <r>
    <s v="BENS MOVEIS"/>
    <s v="1.2.3.1.1.04"/>
    <x v="2"/>
    <s v="MOBILIÁRIO EM GERAL"/>
    <d v="1992-02-28T00:00:00"/>
    <s v="00580"/>
    <s v="Cofre"/>
    <s v="DEL. REG. IPATINGA"/>
    <n v="165"/>
    <n v="0"/>
    <n v="0"/>
    <n v="0"/>
    <n v="0"/>
    <n v="0"/>
  </r>
  <r>
    <s v="BENS MOVEIS"/>
    <s v="1.2.3.1.1.04"/>
    <x v="2"/>
    <s v="MOBILIÁRIO EM GERAL"/>
    <d v="1992-02-28T00:00:00"/>
    <s v="00581"/>
    <s v="Cofre"/>
    <s v="Delegacia Regional Montes Claros"/>
    <n v="165"/>
    <n v="0"/>
    <n v="0"/>
    <n v="0"/>
    <n v="0"/>
    <n v="0"/>
  </r>
  <r>
    <s v="BENS MOVEIS"/>
    <s v="1.2.3.1.1.04"/>
    <x v="2"/>
    <s v="MOBILIÁRIO EM GERAL"/>
    <d v="1992-07-30T00:00:00"/>
    <s v="0065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9"/>
    <s v="Mesa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6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8"/>
    <s v="Cadeira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1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91"/>
    <s v="Poltrona "/>
    <s v="Delegacia Regional Uberaba"/>
    <n v="185"/>
    <n v="0"/>
    <n v="0"/>
    <n v="0"/>
    <n v="0"/>
    <n v="0"/>
  </r>
  <r>
    <s v="BENS MOVEIS"/>
    <s v="1.2.3.1.1.04"/>
    <x v="2"/>
    <s v="MOBILIÁRIO EM GERAL"/>
    <d v="1992-07-30T00:00:00"/>
    <s v="0062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0"/>
    <s v="Cadeira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2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23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1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8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65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3"/>
    <s v="Cadeira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8"/>
    <s v="Poltrona "/>
    <s v="Delegacia Regional Governador Valadares"/>
    <n v="185"/>
    <n v="0"/>
    <n v="0"/>
    <n v="0"/>
    <n v="0"/>
    <n v="0"/>
  </r>
  <r>
    <s v="BENS MOVEIS"/>
    <s v="1.2.3.1.1.04"/>
    <x v="2"/>
    <s v="MOBILIÁRIO EM GERAL"/>
    <d v="1992-07-30T00:00:00"/>
    <s v="00677"/>
    <s v="Armário "/>
    <s v="Coordenadoria de Registro e Inscrição e Especialização"/>
    <n v="387"/>
    <n v="0"/>
    <n v="0"/>
    <n v="0"/>
    <n v="0"/>
    <n v="0"/>
  </r>
  <r>
    <s v="BENS MOVEIS"/>
    <s v="1.2.3.1.1.04"/>
    <x v="2"/>
    <s v="MOBILIÁRIO EM GERAL"/>
    <d v="1992-07-30T00:00:00"/>
    <s v="00651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32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48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1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86"/>
    <s v="Poltrona  "/>
    <s v="Delegacia Regional Muriaé"/>
    <n v="185"/>
    <n v="0"/>
    <n v="0"/>
    <n v="0"/>
    <n v="0"/>
    <n v="0"/>
  </r>
  <r>
    <s v="BENS MOVEIS"/>
    <s v="1.2.3.1.1.04"/>
    <x v="2"/>
    <s v="MOBILIÁRIO EM GERAL"/>
    <d v="1992-07-30T00:00:00"/>
    <s v="00673"/>
    <s v="Mesa para Máquina MA-NM"/>
    <s v="Assessor Especial da Presidencia"/>
    <n v="104"/>
    <n v="0"/>
    <n v="0"/>
    <n v="0"/>
    <n v="0"/>
    <n v="0"/>
  </r>
  <r>
    <s v="BENS MOVEIS"/>
    <s v="1.2.3.1.1.04"/>
    <x v="2"/>
    <s v="MOBILIÁRIO EM GERAL"/>
    <d v="1992-07-30T00:00:00"/>
    <s v="0063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28"/>
    <s v="Cadeira "/>
    <s v="RECEPÇÃO"/>
    <n v="170"/>
    <n v="0"/>
    <n v="0"/>
    <n v="0"/>
    <n v="0"/>
    <n v="0"/>
  </r>
  <r>
    <s v="BENS MOVEIS"/>
    <s v="1.2.3.1.1.04"/>
    <x v="2"/>
    <s v="MOBILIÁRIO EM GERAL"/>
    <d v="1992-07-30T00:00:00"/>
    <s v="00644"/>
    <s v="Cadeira 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89"/>
    <s v="Poltrona Nikawa 755"/>
    <s v="Auditório Piso Diamantina 2º andar"/>
    <n v="185"/>
    <n v="0"/>
    <n v="0"/>
    <n v="0"/>
    <n v="0"/>
    <n v="0"/>
  </r>
  <r>
    <s v="BENS MOVEIS"/>
    <s v="1.2.3.1.1.04"/>
    <x v="2"/>
    <s v="MOBILIÁRIO EM GERAL"/>
    <d v="1992-07-30T00:00:00"/>
    <s v="00649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25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40"/>
    <s v="Cadeira "/>
    <s v="Delegacia Regional Tres Corações"/>
    <n v="170"/>
    <n v="0"/>
    <n v="0"/>
    <n v="0"/>
    <n v="0"/>
    <n v="0"/>
  </r>
  <r>
    <s v="BENS MOVEIS"/>
    <s v="1.2.3.1.1.04"/>
    <x v="2"/>
    <s v="MOBILIÁRIO EM GERAL"/>
    <d v="1992-07-30T00:00:00"/>
    <s v="00653"/>
    <s v="Cadeira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26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50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13"/>
    <s v="Cadeira "/>
    <s v="Gerencia de Comunicação"/>
    <n v="170"/>
    <n v="0"/>
    <n v="0"/>
    <n v="0"/>
    <n v="0"/>
    <n v="0"/>
  </r>
  <r>
    <s v="BENS MOVEIS"/>
    <s v="1.2.3.1.1.04"/>
    <x v="2"/>
    <s v="MOBILIÁRIO EM GERAL"/>
    <d v="1992-07-30T00:00:00"/>
    <s v="00633"/>
    <s v="Cadeira"/>
    <s v="Gerência de Tecnologia da Informação"/>
    <n v="170"/>
    <n v="0"/>
    <n v="0"/>
    <n v="0"/>
    <n v="0"/>
    <n v="0"/>
  </r>
  <r>
    <s v="BENS MOVEIS"/>
    <s v="1.2.3.1.1.04"/>
    <x v="2"/>
    <s v="MOBILIÁRIO EM GERAL"/>
    <d v="1992-07-30T00:00:00"/>
    <s v="00674"/>
    <s v="Mesa p/ Telefone "/>
    <s v="DEL. REG. PATOS DE MINAS"/>
    <n v="55"/>
    <n v="0"/>
    <n v="0"/>
    <n v="0"/>
    <n v="0"/>
    <n v="0"/>
  </r>
  <r>
    <s v="BENS MOVEIS"/>
    <s v="1.2.3.1.1.04"/>
    <x v="2"/>
    <s v="MOBILIÁRIO EM GERAL"/>
    <d v="1992-07-30T00:00:00"/>
    <s v="00619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2"/>
    <s v="Cadeira 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1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36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7"/>
    <s v="Poltrona "/>
    <s v="DEL. REG. GOVERNADOR VALADARES"/>
    <n v="185"/>
    <n v="0"/>
    <n v="0"/>
    <n v="0"/>
    <n v="0"/>
    <n v="0"/>
  </r>
  <r>
    <s v="BENS MOVEIS"/>
    <s v="1.2.3.1.1.04"/>
    <x v="2"/>
    <s v="MOBILIÁRIO EM GERAL"/>
    <d v="1992-07-30T00:00:00"/>
    <s v="00620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3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8"/>
    <s v="Mesa 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5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5"/>
    <s v="Armário "/>
    <s v="Delegacia Regional Uberaba"/>
    <n v="215"/>
    <n v="0"/>
    <n v="0"/>
    <n v="0"/>
    <n v="0"/>
    <n v="0"/>
  </r>
  <r>
    <s v="BENS MOVEIS"/>
    <s v="1.2.3.1.1.04"/>
    <x v="2"/>
    <s v="MOBILIÁRIO EM GERAL"/>
    <d v="1992-07-30T00:00:00"/>
    <s v="00690"/>
    <s v="Poltrona "/>
    <s v="DEL. REG. UBERABA"/>
    <n v="185"/>
    <n v="0"/>
    <n v="0"/>
    <n v="0"/>
    <n v="0"/>
    <n v="0"/>
  </r>
  <r>
    <s v="BENS MOVEIS"/>
    <s v="1.2.3.1.1.04"/>
    <x v="2"/>
    <s v="MOBILIÁRIO EM GERAL"/>
    <d v="1992-07-30T00:00:00"/>
    <s v="00631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58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0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45"/>
    <s v="Cadeira "/>
    <s v="Subcoordenação de Serviço de Execução Fiscal"/>
    <n v="170"/>
    <n v="0"/>
    <n v="0"/>
    <n v="0"/>
    <n v="0"/>
    <n v="0"/>
  </r>
  <r>
    <s v="BENS MOVEIS"/>
    <s v="1.2.3.1.1.04"/>
    <x v="2"/>
    <s v="MOBILIÁRIO EM GERAL"/>
    <d v="1992-07-30T00:00:00"/>
    <s v="00647"/>
    <s v="Cadeira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29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6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46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2"/>
    <s v="Cadeira 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39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16"/>
    <s v="Cadeira"/>
    <s v="Diretoria Financeira"/>
    <n v="170"/>
    <n v="0"/>
    <n v="0"/>
    <n v="0"/>
    <n v="0"/>
    <n v="0"/>
  </r>
  <r>
    <s v="BENS MOVEIS"/>
    <s v="1.2.3.1.1.04"/>
    <x v="2"/>
    <s v="MOBILIÁRIO EM GERAL"/>
    <d v="1992-07-30T00:00:00"/>
    <s v="00624"/>
    <s v="Cadeira"/>
    <s v="Delegacia Regional Uberaba"/>
    <n v="170"/>
    <n v="0"/>
    <n v="0"/>
    <n v="0"/>
    <n v="0"/>
    <n v="0"/>
  </r>
  <r>
    <s v="BENS MOVEIS"/>
    <s v="1.2.3.1.1.04"/>
    <x v="2"/>
    <s v="MOBILIÁRIO EM GERAL"/>
    <d v="1992-07-30T00:00:00"/>
    <s v="00641"/>
    <s v="Cadeira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0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8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76"/>
    <s v="Mesa de Reunião MAR-200"/>
    <s v="Delegacia Regional Uberaba"/>
    <n v="237"/>
    <n v="0"/>
    <n v="0"/>
    <n v="0"/>
    <n v="0"/>
    <n v="0"/>
  </r>
  <r>
    <s v="BENS MOVEIS"/>
    <s v="1.2.3.1.1.04"/>
    <x v="2"/>
    <s v="MOBILIÁRIO EM GERAL"/>
    <d v="1992-07-30T00:00:00"/>
    <s v="0061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84"/>
    <s v="Poltrona J.Nikawa 758"/>
    <s v="Delegacia Regional Uberaba"/>
    <n v="332"/>
    <n v="0"/>
    <n v="0"/>
    <n v="0"/>
    <n v="0"/>
    <n v="0"/>
  </r>
  <r>
    <s v="BENS MOVEIS"/>
    <s v="1.2.3.1.1.04"/>
    <x v="2"/>
    <s v="MOBILIÁRIO EM GERAL"/>
    <d v="1992-07-30T00:00:00"/>
    <s v="00657"/>
    <s v="Cadeira"/>
    <s v="Ouvidoria"/>
    <n v="170"/>
    <n v="0"/>
    <n v="0"/>
    <n v="0"/>
    <n v="0"/>
    <n v="0"/>
  </r>
  <r>
    <s v="BENS MOVEIS"/>
    <s v="1.2.3.1.1.04"/>
    <x v="2"/>
    <s v="MOBILIÁRIO EM GERAL"/>
    <d v="1992-07-30T00:00:00"/>
    <s v="00654"/>
    <s v="Cadeira "/>
    <s v="Copa"/>
    <n v="170"/>
    <n v="0"/>
    <n v="0"/>
    <n v="0"/>
    <n v="0"/>
    <n v="0"/>
  </r>
  <r>
    <s v="BENS MOVEIS"/>
    <s v="1.2.3.1.1.04"/>
    <x v="2"/>
    <s v="MOBILIÁRIO EM GERAL"/>
    <d v="1992-07-30T00:00:00"/>
    <s v="00656"/>
    <s v="Cadeira "/>
    <s v="DEPOSITO"/>
    <n v="170"/>
    <n v="0"/>
    <n v="0"/>
    <n v="0"/>
    <n v="0"/>
    <n v="0"/>
  </r>
  <r>
    <s v="BENS MOVEIS"/>
    <s v="1.2.3.1.1.04"/>
    <x v="2"/>
    <s v="MOBILIÁRIO EM GERAL"/>
    <d v="1992-07-30T00:00:00"/>
    <s v="00655"/>
    <s v="Cadeira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3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11"/>
    <s v="Cadeira "/>
    <s v="AUDITÓRIO 2"/>
    <n v="170"/>
    <n v="0"/>
    <n v="0"/>
    <n v="0"/>
    <n v="0"/>
    <n v="0"/>
  </r>
  <r>
    <s v="BENS MOVEIS"/>
    <s v="1.2.3.1.1.04"/>
    <x v="2"/>
    <s v="MOBILIÁRIO EM GERAL"/>
    <d v="1992-10-30T00:00:00"/>
    <s v="00700"/>
    <s v="Armário Itatiaia "/>
    <s v="Delegacia Regional Muriaé"/>
    <n v="239"/>
    <n v="0"/>
    <n v="0"/>
    <n v="0"/>
    <n v="0"/>
    <n v="0"/>
  </r>
  <r>
    <s v="BENS MOVEIS"/>
    <s v="1.2.3.1.1.04"/>
    <x v="2"/>
    <s v="MOBILIÁRIO EM GERAL"/>
    <d v="1992-12-30T00:00:00"/>
    <s v="0081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3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6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79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810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60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9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3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804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0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10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0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99"/>
    <s v="Poltrona Opera-Auditório"/>
    <s v="Gerência Geral"/>
    <n v="228"/>
    <n v="0"/>
    <n v="0"/>
    <n v="0"/>
    <n v="0"/>
    <n v="0"/>
  </r>
  <r>
    <s v="BENS MOVEIS"/>
    <s v="1.2.3.1.1.04"/>
    <x v="2"/>
    <s v="MOBILIÁRIO EM GERAL"/>
    <d v="1992-12-30T00:00:00"/>
    <s v="00736"/>
    <s v="Poltrona Opera-Auditório"/>
    <s v="Presidencia"/>
    <n v="228"/>
    <n v="0"/>
    <n v="0"/>
    <n v="0"/>
    <n v="0"/>
    <n v="0"/>
  </r>
  <r>
    <s v="BENS MOVEIS"/>
    <s v="1.2.3.1.1.04"/>
    <x v="2"/>
    <s v="MOBILIÁRIO EM GERAL"/>
    <d v="1992-12-30T00:00:00"/>
    <s v="00811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81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5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92"/>
    <s v="Poltrona Opera-Auditório"/>
    <s v="Coordenadoria de Registro e Inscrição e Especialização"/>
    <n v="228"/>
    <n v="0"/>
    <n v="0"/>
    <n v="0"/>
    <n v="0"/>
    <n v="0"/>
  </r>
  <r>
    <s v="BENS MOVEIS"/>
    <s v="1.2.3.1.1.04"/>
    <x v="2"/>
    <s v="MOBILIÁRIO EM GERAL"/>
    <d v="1992-12-30T00:00:00"/>
    <s v="00744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77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0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3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96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6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2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0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0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5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52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82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39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7"/>
    <s v="Poltrona Opera-Auditório"/>
    <s v="Gerência de Recursos Humanos"/>
    <n v="228"/>
    <n v="0"/>
    <n v="0"/>
    <n v="0"/>
    <n v="0"/>
    <n v="0"/>
  </r>
  <r>
    <s v="BENS MOVEIS"/>
    <s v="1.2.3.1.1.04"/>
    <x v="2"/>
    <s v="MOBILIÁRIO EM GERAL"/>
    <d v="1992-12-30T00:00:00"/>
    <s v="0077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6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2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26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80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89"/>
    <s v="Poltrona Opera-Auditório"/>
    <s v="Delegacia Regional Tres Corações"/>
    <n v="228"/>
    <n v="0"/>
    <n v="0"/>
    <n v="0"/>
    <n v="0"/>
    <n v="0"/>
  </r>
  <r>
    <s v="BENS MOVEIS"/>
    <s v="1.2.3.1.1.04"/>
    <x v="2"/>
    <s v="MOBILIÁRIO EM GERAL"/>
    <d v="1992-12-30T00:00:00"/>
    <s v="0073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9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12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1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74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66"/>
    <s v="Poltrona Opera-Auditório"/>
    <s v="Coordenadoria de Compras Almoxarifado e Patrimônio"/>
    <n v="228"/>
    <n v="0"/>
    <n v="0"/>
    <n v="0"/>
    <n v="0"/>
    <n v="0"/>
  </r>
  <r>
    <s v="BENS MOVEIS"/>
    <s v="1.2.3.1.1.04"/>
    <x v="2"/>
    <s v="MOBILIÁRIO EM GERAL"/>
    <d v="1992-12-30T00:00:00"/>
    <s v="0074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746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8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6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47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1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05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19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21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3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69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0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786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23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06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2"/>
    <s v="Poltrona Opera-Auditório"/>
    <s v="Delegacia Regional Alfenas"/>
    <n v="228"/>
    <n v="0"/>
    <n v="0"/>
    <n v="0"/>
    <n v="0"/>
    <n v="0"/>
  </r>
  <r>
    <s v="BENS MOVEIS"/>
    <s v="1.2.3.1.1.04"/>
    <x v="2"/>
    <s v="MOBILIÁRIO EM GERAL"/>
    <d v="1992-12-30T00:00:00"/>
    <s v="0078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18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2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75"/>
    <s v="Poltrona Opera-Auditório"/>
    <s v="Coordenadoria de Protocolo e Arquivo"/>
    <n v="228"/>
    <n v="0"/>
    <n v="0"/>
    <n v="0"/>
    <n v="0"/>
    <n v="0"/>
  </r>
  <r>
    <s v="BENS MOVEIS"/>
    <s v="1.2.3.1.1.04"/>
    <x v="2"/>
    <s v="MOBILIÁRIO EM GERAL"/>
    <d v="1992-12-30T00:00:00"/>
    <s v="0077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0"/>
    <s v="Poltrona Opera-Auditório 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0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4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8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9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808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87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50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5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3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3-02-28T00:00:00"/>
    <s v="00585"/>
    <s v="Cadeira Giratória s/ Braço"/>
    <s v="Coordenadoria de Registro e Inscrição e Especialização"/>
    <n v="32.5"/>
    <n v="0"/>
    <n v="0"/>
    <n v="0"/>
    <n v="0"/>
    <n v="0"/>
  </r>
  <r>
    <s v="BENS MOVEIS"/>
    <s v="1.2.3.1.1.04"/>
    <x v="2"/>
    <s v="MOBILIÁRIO EM GERAL"/>
    <d v="1994-05-30T00:00:00"/>
    <s v="00899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5"/>
    <s v="Arquivo de Aço "/>
    <s v="Delegacia Regional Tres Corações"/>
    <n v="129.19"/>
    <n v="0"/>
    <n v="0"/>
    <n v="0"/>
    <n v="0"/>
    <n v="0"/>
  </r>
  <r>
    <s v="BENS MOVEIS"/>
    <s v="1.2.3.1.1.04"/>
    <x v="2"/>
    <s v="MOBILIÁRIO EM GERAL"/>
    <d v="1994-05-30T00:00:00"/>
    <s v="00900"/>
    <s v="Cadeira Fixa "/>
    <s v="Gerência da Fiscalização"/>
    <n v="28.42"/>
    <n v="0"/>
    <n v="0"/>
    <n v="0"/>
    <n v="0"/>
    <n v="0"/>
  </r>
  <r>
    <s v="BENS MOVEIS"/>
    <s v="1.2.3.1.1.04"/>
    <x v="2"/>
    <s v="MOBILIÁRIO EM GERAL"/>
    <d v="1994-05-30T00:00:00"/>
    <s v="00885"/>
    <s v="Mesa Datilografia "/>
    <s v="Delegacia Regional Governador Valadares"/>
    <n v="107.72"/>
    <n v="0"/>
    <n v="0"/>
    <n v="0"/>
    <n v="0"/>
    <n v="0"/>
  </r>
  <r>
    <s v="BENS MOVEIS"/>
    <s v="1.2.3.1.1.04"/>
    <x v="2"/>
    <s v="MOBILIÁRIO EM GERAL"/>
    <d v="1994-05-30T00:00:00"/>
    <s v="00894"/>
    <s v="Cadeira Fixa"/>
    <s v="Delegacia Regional Juiz de Fora"/>
    <n v="28.42"/>
    <n v="0"/>
    <n v="0"/>
    <n v="0"/>
    <n v="0"/>
    <n v="0"/>
  </r>
  <r>
    <s v="BENS MOVEIS"/>
    <s v="1.2.3.1.1.04"/>
    <x v="2"/>
    <s v="MOBILIÁRIO EM GERAL"/>
    <d v="1994-05-30T00:00:00"/>
    <s v="00895"/>
    <s v="Cadeira Fixa "/>
    <s v="DEL. REG. GOVERNADOR VALADARES"/>
    <n v="28.42"/>
    <n v="0"/>
    <n v="0"/>
    <n v="0"/>
    <n v="0"/>
    <n v="0"/>
  </r>
  <r>
    <s v="BENS MOVEIS"/>
    <s v="1.2.3.1.1.04"/>
    <x v="2"/>
    <s v="MOBILIÁRIO EM GERAL"/>
    <d v="1994-05-30T00:00:00"/>
    <s v="00896"/>
    <s v="Cadeira Fixa "/>
    <s v="AUDITÓRIO 1"/>
    <n v="28.42"/>
    <n v="0"/>
    <n v="0"/>
    <n v="0"/>
    <n v="0"/>
    <n v="0"/>
  </r>
  <r>
    <s v="BENS MOVEIS"/>
    <s v="1.2.3.1.1.04"/>
    <x v="2"/>
    <s v="MOBILIÁRIO EM GERAL"/>
    <d v="1994-05-30T00:00:00"/>
    <s v="00890"/>
    <s v="Cadeira Giratória "/>
    <s v="Gerência de Tecnologia da Informação"/>
    <n v="46.32"/>
    <n v="0"/>
    <n v="0"/>
    <n v="0"/>
    <n v="0"/>
    <n v="0"/>
  </r>
  <r>
    <s v="BENS MOVEIS"/>
    <s v="1.2.3.1.1.04"/>
    <x v="2"/>
    <s v="MOBILIÁRIO EM GERAL"/>
    <d v="1994-05-30T00:00:00"/>
    <s v="00903"/>
    <s v="Cadeira Fixa "/>
    <s v="Delegacia Regional Alfenas"/>
    <n v="28.42"/>
    <n v="0"/>
    <n v="0"/>
    <n v="0"/>
    <n v="0"/>
    <n v="0"/>
  </r>
  <r>
    <s v="BENS MOVEIS"/>
    <s v="1.2.3.1.1.04"/>
    <x v="2"/>
    <s v="MOBILIÁRIO EM GERAL"/>
    <d v="1994-05-30T00:00:00"/>
    <s v="00904"/>
    <s v="Banco 2 Lugares s/ Encosto "/>
    <s v="AUDITÓRIO 2"/>
    <n v="49.03"/>
    <n v="0"/>
    <n v="0"/>
    <n v="0"/>
    <n v="0"/>
    <n v="0"/>
  </r>
  <r>
    <s v="BENS MOVEIS"/>
    <s v="1.2.3.1.1.04"/>
    <x v="2"/>
    <s v="MOBILIÁRIO EM GERAL"/>
    <d v="1994-05-30T00:00:00"/>
    <s v="00883"/>
    <s v="Mesa  03 Gavetas"/>
    <s v="Delegacia Regional Diamantina"/>
    <n v="151.35"/>
    <n v="0"/>
    <n v="0"/>
    <n v="0"/>
    <n v="0"/>
    <n v="0"/>
  </r>
  <r>
    <s v="BENS MOVEIS"/>
    <s v="1.2.3.1.1.04"/>
    <x v="2"/>
    <s v="MOBILIÁRIO EM GERAL"/>
    <d v="1994-05-30T00:00:00"/>
    <s v="00886"/>
    <s v="Mesa "/>
    <s v="Delegacia Regional Diamantina"/>
    <n v="245.14"/>
    <n v="0"/>
    <n v="0"/>
    <n v="0"/>
    <n v="0"/>
    <n v="0"/>
  </r>
  <r>
    <s v="BENS MOVEIS"/>
    <s v="1.2.3.1.1.04"/>
    <x v="2"/>
    <s v="MOBILIÁRIO EM GERAL"/>
    <d v="1994-05-30T00:00:00"/>
    <s v="00887"/>
    <s v="Mesa Reunião "/>
    <s v="AUDITÓRIO 2"/>
    <n v="213.69"/>
    <n v="0"/>
    <n v="0"/>
    <n v="0"/>
    <n v="0"/>
    <n v="0"/>
  </r>
  <r>
    <s v="BENS MOVEIS"/>
    <s v="1.2.3.1.1.04"/>
    <x v="2"/>
    <s v="MOBILIÁRIO EM GERAL"/>
    <d v="1994-05-30T00:00:00"/>
    <s v="00884"/>
    <s v="Mesa  03 Gavetas"/>
    <s v="Delegacia Regional Tres Corações"/>
    <n v="151.35"/>
    <n v="0"/>
    <n v="0"/>
    <n v="0"/>
    <n v="0"/>
    <n v="0"/>
  </r>
  <r>
    <s v="BENS MOVEIS"/>
    <s v="1.2.3.1.1.04"/>
    <x v="2"/>
    <s v="MOBILIÁRIO EM GERAL"/>
    <d v="1994-05-30T00:00:00"/>
    <s v="00892"/>
    <s v="Cadeira Interlocutor Preta"/>
    <s v="Delegacia Regional Tres Corações"/>
    <n v="57.98"/>
    <n v="0"/>
    <n v="0"/>
    <n v="0"/>
    <n v="0"/>
    <n v="0"/>
  </r>
  <r>
    <s v="BENS MOVEIS"/>
    <s v="1.2.3.1.1.04"/>
    <x v="2"/>
    <s v="MOBILIÁRIO EM GERAL"/>
    <d v="1994-05-30T00:00:00"/>
    <s v="00901"/>
    <s v="Cadeira Fixa "/>
    <s v="Arquivo"/>
    <n v="28.42"/>
    <n v="0"/>
    <n v="0"/>
    <n v="0"/>
    <n v="0"/>
    <n v="0"/>
  </r>
  <r>
    <s v="BENS MOVEIS"/>
    <s v="1.2.3.1.1.04"/>
    <x v="2"/>
    <s v="MOBILIÁRIO EM GERAL"/>
    <d v="1994-05-30T00:00:00"/>
    <s v="00888"/>
    <s v="Cadeira Presidente 501 Preto"/>
    <s v="Delegacia Regional Teofilo Otoni"/>
    <n v="75.62"/>
    <n v="0"/>
    <n v="0"/>
    <n v="0"/>
    <n v="0"/>
    <n v="0"/>
  </r>
  <r>
    <s v="BENS MOVEIS"/>
    <s v="1.2.3.1.1.04"/>
    <x v="2"/>
    <s v="MOBILIÁRIO EM GERAL"/>
    <d v="1994-05-30T00:00:00"/>
    <s v="00889"/>
    <s v="Cadeira Giratória "/>
    <s v="Delegacia Regional Montes Claros"/>
    <n v="46.32"/>
    <n v="0"/>
    <n v="0"/>
    <n v="0"/>
    <n v="0"/>
    <n v="0"/>
  </r>
  <r>
    <s v="BENS MOVEIS"/>
    <s v="1.2.3.1.1.04"/>
    <x v="2"/>
    <s v="MOBILIÁRIO EM GERAL"/>
    <d v="1994-05-30T00:00:00"/>
    <s v="00898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6"/>
    <s v="Armário de Aço 2 Portas"/>
    <s v="AUDITÓRIO 2"/>
    <n v="138.01"/>
    <n v="0"/>
    <n v="0"/>
    <n v="0"/>
    <n v="0"/>
    <n v="0"/>
  </r>
  <r>
    <s v="BENS MOVEIS"/>
    <s v="1.2.3.1.1.04"/>
    <x v="2"/>
    <s v="MOBILIÁRIO EM GERAL"/>
    <d v="1994-05-30T00:00:00"/>
    <s v="00891"/>
    <s v="Cadeira Interlocutor Preta"/>
    <s v="Delegacia Regional Uberaba"/>
    <n v="57.98"/>
    <n v="0"/>
    <n v="0"/>
    <n v="0"/>
    <n v="0"/>
    <n v="0"/>
  </r>
  <r>
    <s v="BENS MOVEIS"/>
    <s v="1.2.3.1.1.04"/>
    <x v="2"/>
    <s v="MOBILIÁRIO EM GERAL"/>
    <d v="1994-05-30T00:00:00"/>
    <s v="00902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3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7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6-30T00:00:00"/>
    <s v="00913"/>
    <s v="Balcão de Fórmica "/>
    <s v="Delegacia Regional Tres Corações"/>
    <n v="430.84"/>
    <n v="0"/>
    <n v="0"/>
    <n v="0"/>
    <n v="0"/>
    <n v="0"/>
  </r>
  <r>
    <s v="BENS MOVEIS"/>
    <s v="1.2.3.1.1.04"/>
    <x v="2"/>
    <s v="MOBILIÁRIO EM GERAL"/>
    <d v="1994-08-30T00:00:00"/>
    <s v="00915"/>
    <s v="Tela Plastilux "/>
    <s v="AUDITÓRIO 2"/>
    <n v="113.38"/>
    <n v="0"/>
    <n v="0"/>
    <n v="0"/>
    <n v="0"/>
    <n v="0"/>
  </r>
  <r>
    <s v="BENS MOVEIS"/>
    <s v="1.2.3.1.1.04"/>
    <x v="2"/>
    <s v="MOBILIÁRIO EM GERAL"/>
    <d v="1994-08-30T00:00:00"/>
    <s v="00916"/>
    <s v="Mesa Plastilux "/>
    <s v="Delegacia Regional Montes Claros"/>
    <n v="61.93"/>
    <n v="0"/>
    <n v="0"/>
    <n v="0"/>
    <n v="0"/>
    <n v="0"/>
  </r>
  <r>
    <s v="BENS MOVEIS"/>
    <s v="1.2.3.1.1.04"/>
    <x v="2"/>
    <s v="MOBILIÁRIO EM GERAL"/>
    <d v="1994-08-30T00:00:00"/>
    <s v="00914"/>
    <s v="Tela Plastilux "/>
    <s v="Delegacia Regional Juiz de Fora"/>
    <n v="113.39"/>
    <n v="0"/>
    <n v="0"/>
    <n v="0"/>
    <n v="0"/>
    <n v="0"/>
  </r>
  <r>
    <s v="BENS MOVEIS"/>
    <s v="1.2.3.1.1.04"/>
    <x v="2"/>
    <s v="MOBILIÁRIO EM GERAL"/>
    <d v="1994-10-31T00:00:00"/>
    <s v="00949"/>
    <s v="Cadeira Fixa "/>
    <s v="Delegacia Regional Uberaba"/>
    <n v="57"/>
    <n v="0"/>
    <n v="0"/>
    <n v="0"/>
    <n v="0"/>
    <n v="0"/>
  </r>
  <r>
    <s v="BENS MOVEIS"/>
    <s v="1.2.3.1.1.04"/>
    <x v="2"/>
    <s v="MOBILIÁRIO EM GERAL"/>
    <d v="1994-10-31T00:00:00"/>
    <s v="00948"/>
    <s v="Cadeira Fixa"/>
    <s v="Delegacia Regional Juiz de Fora"/>
    <n v="57"/>
    <n v="0"/>
    <n v="0"/>
    <n v="0"/>
    <n v="0"/>
    <n v="0"/>
  </r>
  <r>
    <s v="BENS MOVEIS"/>
    <s v="1.2.3.1.1.04"/>
    <x v="2"/>
    <s v="MOBILIÁRIO EM GERAL"/>
    <d v="1994-10-31T00:00:00"/>
    <s v="00947"/>
    <s v="Cadeira Fixa "/>
    <s v="Delegacia Regional Ipatinga"/>
    <n v="57"/>
    <n v="0"/>
    <n v="0"/>
    <n v="0"/>
    <n v="0"/>
    <n v="0"/>
  </r>
  <r>
    <s v="BENS MOVEIS"/>
    <s v="1.2.3.1.1.04"/>
    <x v="2"/>
    <s v="MOBILIÁRIO EM GERAL"/>
    <d v="1994-11-30T00:00:00"/>
    <s v="00936"/>
    <s v="Cadeira Talaricos "/>
    <s v="DEL. REG. PATOS DE MINAS"/>
    <n v="75.8"/>
    <n v="0"/>
    <n v="0"/>
    <n v="0"/>
    <n v="0"/>
    <n v="0"/>
  </r>
  <r>
    <s v="BENS MOVEIS"/>
    <s v="1.2.3.1.1.04"/>
    <x v="2"/>
    <s v="MOBILIÁRIO EM GERAL"/>
    <d v="1994-11-30T00:00:00"/>
    <s v="00926"/>
    <s v="Mesa"/>
    <s v="Delegacia Regional Patos de Minas"/>
    <n v="180"/>
    <n v="0"/>
    <n v="0"/>
    <n v="0"/>
    <n v="0"/>
    <n v="0"/>
  </r>
  <r>
    <s v="BENS MOVEIS"/>
    <s v="1.2.3.1.1.04"/>
    <x v="2"/>
    <s v="MOBILIÁRIO EM GERAL"/>
    <d v="1994-11-30T00:00:00"/>
    <s v="00921"/>
    <s v="Arquivo Flórida "/>
    <s v="Delegacia Regional Teofilo Otoni"/>
    <n v="117.5"/>
    <n v="0"/>
    <n v="0"/>
    <n v="0"/>
    <n v="0"/>
    <n v="0"/>
  </r>
  <r>
    <s v="BENS MOVEIS"/>
    <s v="1.2.3.1.1.04"/>
    <x v="2"/>
    <s v="MOBILIÁRIO EM GERAL"/>
    <d v="1994-11-30T00:00:00"/>
    <s v="00932"/>
    <s v="Cadeira Talaricos "/>
    <s v="Delegacia Regional Ipatinga"/>
    <n v="36.4"/>
    <n v="0"/>
    <n v="0"/>
    <n v="0"/>
    <n v="0"/>
    <n v="0"/>
  </r>
  <r>
    <s v="BENS MOVEIS"/>
    <s v="1.2.3.1.1.04"/>
    <x v="2"/>
    <s v="MOBILIÁRIO EM GERAL"/>
    <d v="1994-11-30T00:00:00"/>
    <s v="00930"/>
    <s v="Cadeira Talaricos "/>
    <s v="Delegacia Regional Juiz de Fora"/>
    <n v="36.4"/>
    <n v="0"/>
    <n v="0"/>
    <n v="0"/>
    <n v="0"/>
    <n v="0"/>
  </r>
  <r>
    <s v="BENS MOVEIS"/>
    <s v="1.2.3.1.1.04"/>
    <x v="2"/>
    <s v="MOBILIÁRIO EM GERAL"/>
    <d v="1994-11-30T00:00:00"/>
    <s v="00934"/>
    <s v="Cadeira Talaricos "/>
    <s v="Delegacia Regional Governador Valadares"/>
    <n v="36.4"/>
    <n v="0"/>
    <n v="0"/>
    <n v="0"/>
    <n v="0"/>
    <n v="0"/>
  </r>
  <r>
    <s v="BENS MOVEIS"/>
    <s v="1.2.3.1.1.04"/>
    <x v="2"/>
    <s v="MOBILIÁRIO EM GERAL"/>
    <d v="1994-11-30T00:00:00"/>
    <s v="00939"/>
    <s v="Banco Diaco "/>
    <s v="Delegacia Regional Ipatinga"/>
    <n v="49"/>
    <n v="0"/>
    <n v="0"/>
    <n v="0"/>
    <n v="0"/>
    <n v="0"/>
  </r>
  <r>
    <s v="BENS MOVEIS"/>
    <s v="1.2.3.1.1.04"/>
    <x v="2"/>
    <s v="MOBILIÁRIO EM GERAL"/>
    <d v="1994-11-30T00:00:00"/>
    <s v="00935"/>
    <s v="Cadeira Talaricos "/>
    <s v="Presidencia"/>
    <n v="75.8"/>
    <n v="0"/>
    <n v="0"/>
    <n v="0"/>
    <n v="0"/>
    <n v="0"/>
  </r>
  <r>
    <s v="BENS MOVEIS"/>
    <s v="1.2.3.1.1.04"/>
    <x v="2"/>
    <s v="MOBILIÁRIO EM GERAL"/>
    <d v="1994-11-30T00:00:00"/>
    <s v="00929"/>
    <s v="Cadeira Talaricos 4001"/>
    <s v="Delegacia Regional Teofilo Otoni"/>
    <n v="36.4"/>
    <n v="0"/>
    <n v="0"/>
    <n v="0"/>
    <n v="0"/>
    <n v="0"/>
  </r>
  <r>
    <s v="BENS MOVEIS"/>
    <s v="1.2.3.1.1.04"/>
    <x v="2"/>
    <s v="MOBILIÁRIO EM GERAL"/>
    <d v="1994-11-30T00:00:00"/>
    <s v="00928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4-11-30T00:00:00"/>
    <s v="00920"/>
    <s v="Mesa em Cerejeira "/>
    <s v="Coordenadoria de Registro e Inscrição e Especialização"/>
    <n v="42.2"/>
    <n v="0"/>
    <n v="0"/>
    <n v="0"/>
    <n v="0"/>
    <n v="0"/>
  </r>
  <r>
    <s v="BENS MOVEIS"/>
    <s v="1.2.3.1.1.04"/>
    <x v="2"/>
    <s v="MOBILIÁRIO EM GERAL"/>
    <d v="1994-11-30T00:00:00"/>
    <s v="00923"/>
    <s v="Sofá 3 Lugares "/>
    <s v="Delegacia Regional Teofilo Otoni"/>
    <n v="82.2"/>
    <n v="0"/>
    <n v="0"/>
    <n v="0"/>
    <n v="0"/>
    <n v="0"/>
  </r>
  <r>
    <s v="BENS MOVEIS"/>
    <s v="1.2.3.1.1.04"/>
    <x v="2"/>
    <s v="MOBILIÁRIO EM GERAL"/>
    <d v="1994-11-30T00:00:00"/>
    <s v="00931"/>
    <s v="Cadeira Talaricos "/>
    <s v="DEL. REG. GOVERNADOR VALADARES"/>
    <n v="36.4"/>
    <n v="0"/>
    <n v="0"/>
    <n v="0"/>
    <n v="0"/>
    <n v="0"/>
  </r>
  <r>
    <s v="BENS MOVEIS"/>
    <s v="1.2.3.1.1.04"/>
    <x v="2"/>
    <s v="MOBILIÁRIO EM GERAL"/>
    <d v="1994-11-30T00:00:00"/>
    <s v="00924"/>
    <s v="Cofre "/>
    <s v="Centro Cultural"/>
    <n v="220"/>
    <n v="0"/>
    <n v="0"/>
    <n v="0"/>
    <n v="0"/>
    <n v="0"/>
  </r>
  <r>
    <s v="BENS MOVEIS"/>
    <s v="1.2.3.1.1.04"/>
    <x v="2"/>
    <s v="MOBILIÁRIO EM GERAL"/>
    <d v="1994-11-30T00:00:00"/>
    <s v="00938"/>
    <s v="Armário de Aço"/>
    <s v="Delegacia Regional Patos de Minas"/>
    <n v="163"/>
    <n v="0"/>
    <n v="0"/>
    <n v="0"/>
    <n v="0"/>
    <n v="0"/>
  </r>
  <r>
    <s v="BENS MOVEIS"/>
    <s v="1.2.3.1.1.04"/>
    <x v="2"/>
    <s v="MOBILIÁRIO EM GERAL"/>
    <d v="1994-11-30T00:00:00"/>
    <s v="00940"/>
    <s v="Mesa p/ Máquina "/>
    <s v="Delegacia Regional Patos de Minas"/>
    <n v="61"/>
    <n v="0"/>
    <n v="0"/>
    <n v="0"/>
    <n v="0"/>
    <n v="0"/>
  </r>
  <r>
    <s v="BENS MOVEIS"/>
    <s v="1.2.3.1.1.04"/>
    <x v="2"/>
    <s v="MOBILIÁRIO EM GERAL"/>
    <d v="1994-11-30T00:00:00"/>
    <s v="00937"/>
    <s v="Mesa "/>
    <s v="AUDITÓRIO 1"/>
    <n v="122"/>
    <n v="0"/>
    <n v="0"/>
    <n v="0"/>
    <n v="0"/>
    <n v="0"/>
  </r>
  <r>
    <s v="BENS MOVEIS"/>
    <s v="1.2.3.1.1.04"/>
    <x v="2"/>
    <s v="MOBILIÁRIO EM GERAL"/>
    <d v="1994-11-30T00:00:00"/>
    <s v="00925"/>
    <s v="Arquivo "/>
    <s v="Delegacia Regional Governador Valadares"/>
    <n v="120"/>
    <n v="0"/>
    <n v="0"/>
    <n v="0"/>
    <n v="0"/>
    <n v="0"/>
  </r>
  <r>
    <s v="BENS MOVEIS"/>
    <s v="1.2.3.1.1.04"/>
    <x v="2"/>
    <s v="MOBILIÁRIO EM GERAL"/>
    <d v="1994-11-30T00:00:00"/>
    <s v="00927"/>
    <s v="Cadeira Talaricos"/>
    <s v="Delegacia Regional Montes Claros"/>
    <n v="36.4"/>
    <n v="0"/>
    <n v="0"/>
    <n v="0"/>
    <n v="0"/>
    <n v="0"/>
  </r>
  <r>
    <s v="BENS MOVEIS"/>
    <s v="1.2.3.1.1.04"/>
    <x v="2"/>
    <s v="MOBILIÁRIO EM GERAL"/>
    <d v="1994-11-30T00:00:00"/>
    <s v="00933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5-01-30T00:00:00"/>
    <s v="00958"/>
    <s v="Balcão "/>
    <s v="Delegacia Regional Uberlândia"/>
    <n v="555"/>
    <n v="0"/>
    <n v="0"/>
    <n v="0"/>
    <n v="0"/>
    <n v="0"/>
  </r>
  <r>
    <s v="BENS MOVEIS"/>
    <s v="1.2.3.1.1.04"/>
    <x v="2"/>
    <s v="MOBILIÁRIO EM GERAL"/>
    <d v="1995-02-28T00:00:00"/>
    <s v="00972"/>
    <s v="Estante de Aço "/>
    <s v="Delegacia Regional Montes Claros"/>
    <n v="891"/>
    <n v="0"/>
    <n v="0"/>
    <n v="0"/>
    <n v="0"/>
    <n v="0"/>
  </r>
  <r>
    <s v="BENS MOVEIS"/>
    <s v="1.2.3.1.1.04"/>
    <x v="2"/>
    <s v="MOBILIÁRIO EM GERAL"/>
    <d v="1995-04-30T00:00:00"/>
    <s v="00969"/>
    <s v="Mesa "/>
    <s v="Delegacia Regional Muriaé"/>
    <n v="148"/>
    <n v="0"/>
    <n v="0"/>
    <n v="0"/>
    <n v="0"/>
    <n v="0"/>
  </r>
  <r>
    <s v="BENS MOVEIS"/>
    <s v="1.2.3.1.1.04"/>
    <x v="2"/>
    <s v="MOBILIÁRIO EM GERAL"/>
    <d v="1995-04-30T00:00:00"/>
    <s v="00971"/>
    <s v="Banco 3 Lugares "/>
    <s v="Delegacia Regional Alfenas"/>
    <n v="55"/>
    <n v="0"/>
    <n v="0"/>
    <n v="0"/>
    <n v="0"/>
    <n v="0"/>
  </r>
  <r>
    <s v="BENS MOVEIS"/>
    <s v="1.2.3.1.1.04"/>
    <x v="2"/>
    <s v="MOBILIÁRIO EM GERAL"/>
    <d v="1995-04-30T00:00:00"/>
    <s v="00970"/>
    <s v="Estante "/>
    <s v="AUDITÓRIO 2"/>
    <n v="198"/>
    <n v="0"/>
    <n v="0"/>
    <n v="0"/>
    <n v="0"/>
    <n v="0"/>
  </r>
  <r>
    <s v="BENS MOVEIS"/>
    <s v="1.2.3.1.1.04"/>
    <x v="2"/>
    <s v="MOBILIÁRIO EM GERAL"/>
    <d v="1995-04-30T00:00:00"/>
    <s v="00963"/>
    <s v="Cadeira Fixa "/>
    <s v="Gerência de Recursos Humanos"/>
    <n v="49"/>
    <n v="0"/>
    <n v="0"/>
    <n v="0"/>
    <n v="0"/>
    <n v="0"/>
  </r>
  <r>
    <s v="BENS MOVEIS"/>
    <s v="1.2.3.1.1.04"/>
    <x v="2"/>
    <s v="MOBILIÁRIO EM GERAL"/>
    <d v="1995-04-30T00:00:00"/>
    <s v="00961"/>
    <s v="Mesa"/>
    <s v="Coordenadoria de Biblioteca"/>
    <n v="49"/>
    <n v="0"/>
    <n v="0"/>
    <n v="0"/>
    <n v="0"/>
    <n v="0"/>
  </r>
  <r>
    <s v="BENS MOVEIS"/>
    <s v="1.2.3.1.1.04"/>
    <x v="2"/>
    <s v="MOBILIÁRIO EM GERAL"/>
    <d v="1995-04-30T00:00:00"/>
    <s v="00968"/>
    <s v="Cofre"/>
    <s v="Delegacia Regional Montes Claros"/>
    <n v="289"/>
    <n v="0"/>
    <n v="0"/>
    <n v="0"/>
    <n v="0"/>
    <n v="0"/>
  </r>
  <r>
    <s v="BENS MOVEIS"/>
    <s v="1.2.3.1.1.04"/>
    <x v="2"/>
    <s v="MOBILIÁRIO EM GERAL"/>
    <d v="1995-04-30T00:00:00"/>
    <s v="00959"/>
    <s v="Mesa Belfar 9003"/>
    <s v="Delegacia Regional Governador Valadares"/>
    <n v="89"/>
    <n v="0"/>
    <n v="0"/>
    <n v="0"/>
    <n v="0"/>
    <n v="0"/>
  </r>
  <r>
    <s v="BENS MOVEIS"/>
    <s v="1.2.3.1.1.04"/>
    <x v="2"/>
    <s v="MOBILIÁRIO EM GERAL"/>
    <d v="1995-04-30T00:00:00"/>
    <s v="00967"/>
    <s v="Cadeira Giratória s/ Braço Runampel"/>
    <s v="Delegacia Regional Teofilo Otoni"/>
    <n v="79"/>
    <n v="0"/>
    <n v="0"/>
    <n v="0"/>
    <n v="0"/>
    <n v="0"/>
  </r>
  <r>
    <s v="BENS MOVEIS"/>
    <s v="1.2.3.1.1.04"/>
    <x v="2"/>
    <s v="MOBILIÁRIO EM GERAL"/>
    <d v="1995-04-30T00:00:00"/>
    <s v="00966"/>
    <s v="Cadeira Giratória "/>
    <s v="Delegacia Regional Muriaé"/>
    <n v="79"/>
    <n v="0"/>
    <n v="0"/>
    <n v="0"/>
    <n v="0"/>
    <n v="0"/>
  </r>
  <r>
    <s v="BENS MOVEIS"/>
    <s v="1.2.3.1.1.04"/>
    <x v="2"/>
    <s v="MOBILIÁRIO EM GERAL"/>
    <d v="1995-04-30T00:00:00"/>
    <s v="00960"/>
    <s v="Mesa "/>
    <s v="Delegacia Regional Muriaé"/>
    <n v="89"/>
    <n v="0"/>
    <n v="0"/>
    <n v="0"/>
    <n v="0"/>
    <n v="0"/>
  </r>
  <r>
    <s v="BENS MOVEIS"/>
    <s v="1.2.3.1.1.04"/>
    <x v="2"/>
    <s v="MOBILIÁRIO EM GERAL"/>
    <d v="1995-04-30T00:00:00"/>
    <s v="00962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4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5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7-31T00:00:00"/>
    <s v="00990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86"/>
    <s v="Cadeira Fixa "/>
    <s v="Delegacia Regional Diamantina"/>
    <n v="43"/>
    <n v="0"/>
    <n v="0"/>
    <n v="0"/>
    <n v="0"/>
    <n v="0"/>
  </r>
  <r>
    <s v="BENS MOVEIS"/>
    <s v="1.2.3.1.1.04"/>
    <x v="2"/>
    <s v="MOBILIÁRIO EM GERAL"/>
    <d v="1995-07-31T00:00:00"/>
    <s v="00978"/>
    <s v="Arquivo "/>
    <s v="AV. CONTORNO 7556"/>
    <n v="200"/>
    <n v="0"/>
    <n v="0"/>
    <n v="0"/>
    <n v="0"/>
    <n v="0"/>
  </r>
  <r>
    <s v="BENS MOVEIS"/>
    <s v="1.2.3.1.1.04"/>
    <x v="2"/>
    <s v="MOBILIÁRIO EM GERAL"/>
    <d v="1995-07-31T00:00:00"/>
    <s v="00991"/>
    <s v="Cadeira "/>
    <s v="Delegacia Regional Montes Claros"/>
    <n v="43"/>
    <n v="0"/>
    <n v="0"/>
    <n v="0"/>
    <n v="0"/>
    <n v="0"/>
  </r>
  <r>
    <s v="BENS MOVEIS"/>
    <s v="1.2.3.1.1.04"/>
    <x v="2"/>
    <s v="MOBILIÁRIO EM GERAL"/>
    <d v="1995-07-31T00:00:00"/>
    <s v="00973"/>
    <s v="Mesa "/>
    <s v="AUDITÓRIO 2"/>
    <n v="210"/>
    <n v="0"/>
    <n v="0"/>
    <n v="0"/>
    <n v="0"/>
    <n v="0"/>
  </r>
  <r>
    <s v="BENS MOVEIS"/>
    <s v="1.2.3.1.1.04"/>
    <x v="2"/>
    <s v="MOBILIÁRIO EM GERAL"/>
    <d v="1995-07-31T00:00:00"/>
    <s v="00984"/>
    <s v="Cadeira Fixa "/>
    <s v="à classificar"/>
    <n v="43"/>
    <n v="0"/>
    <n v="0"/>
    <n v="0"/>
    <n v="0"/>
    <n v="0"/>
  </r>
  <r>
    <s v="BENS MOVEIS"/>
    <s v="1.2.3.1.1.04"/>
    <x v="2"/>
    <s v="MOBILIÁRIO EM GERAL"/>
    <d v="1995-07-31T00:00:00"/>
    <s v="00988"/>
    <s v="Cadeira Fixa "/>
    <s v="Delegacia Regional Teofilo Otoni"/>
    <n v="43"/>
    <n v="0"/>
    <n v="0"/>
    <n v="0"/>
    <n v="0"/>
    <n v="0"/>
  </r>
  <r>
    <s v="BENS MOVEIS"/>
    <s v="1.2.3.1.1.04"/>
    <x v="2"/>
    <s v="MOBILIÁRIO EM GERAL"/>
    <d v="1995-07-31T00:00:00"/>
    <s v="00974"/>
    <s v="Mesa "/>
    <s v="DEL. REG. GOVERNADOR VALADARES"/>
    <n v="210"/>
    <n v="0"/>
    <n v="0"/>
    <n v="0"/>
    <n v="0"/>
    <n v="0"/>
  </r>
  <r>
    <s v="BENS MOVEIS"/>
    <s v="1.2.3.1.1.04"/>
    <x v="2"/>
    <s v="MOBILIÁRIO EM GERAL"/>
    <d v="1995-07-31T00:00:00"/>
    <s v="00980"/>
    <s v="Banco 3 Lugares "/>
    <s v="Delegacia Regional Montes Claros"/>
    <n v="45"/>
    <n v="0"/>
    <n v="0"/>
    <n v="0"/>
    <n v="0"/>
    <n v="0"/>
  </r>
  <r>
    <s v="BENS MOVEIS"/>
    <s v="1.2.3.1.1.04"/>
    <x v="2"/>
    <s v="MOBILIÁRIO EM GERAL"/>
    <d v="1995-07-31T00:00:00"/>
    <s v="00981"/>
    <s v="Cadeira "/>
    <s v="AUDITÓRIO 1"/>
    <n v="195"/>
    <n v="0"/>
    <n v="0"/>
    <n v="0"/>
    <n v="0"/>
    <n v="0"/>
  </r>
  <r>
    <s v="BENS MOVEIS"/>
    <s v="1.2.3.1.1.04"/>
    <x v="2"/>
    <s v="MOBILIÁRIO EM GERAL"/>
    <d v="1995-07-31T00:00:00"/>
    <s v="00975"/>
    <s v="Mesa p/ Máquina de Escrever "/>
    <s v="Delegacia Regional Ipatinga"/>
    <n v="95"/>
    <n v="0"/>
    <n v="0"/>
    <n v="0"/>
    <n v="0"/>
    <n v="0"/>
  </r>
  <r>
    <s v="BENS MOVEIS"/>
    <s v="1.2.3.1.1.04"/>
    <x v="2"/>
    <s v="MOBILIÁRIO EM GERAL"/>
    <d v="1995-07-31T00:00:00"/>
    <s v="00989"/>
    <s v="Cadeira Fixa "/>
    <s v="Subcoordenação de Serviço de Execução Fiscal"/>
    <n v="43"/>
    <n v="0"/>
    <n v="0"/>
    <n v="0"/>
    <n v="0"/>
    <n v="0"/>
  </r>
  <r>
    <s v="BENS MOVEIS"/>
    <s v="1.2.3.1.1.04"/>
    <x v="2"/>
    <s v="MOBILIÁRIO EM GERAL"/>
    <d v="1995-07-31T00:00:00"/>
    <s v="00976"/>
    <s v="Mesa p/ Reunião  "/>
    <s v="DEL. REG. IPATINGA"/>
    <n v="176"/>
    <n v="0"/>
    <n v="0"/>
    <n v="0"/>
    <n v="0"/>
    <n v="0"/>
  </r>
  <r>
    <s v="BENS MOVEIS"/>
    <s v="1.2.3.1.1.04"/>
    <x v="2"/>
    <s v="MOBILIÁRIO EM GERAL"/>
    <d v="1995-07-31T00:00:00"/>
    <s v="00987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7"/>
    <s v="Armário "/>
    <s v="DEL. REG. IPATINGA"/>
    <n v="270"/>
    <n v="0"/>
    <n v="0"/>
    <n v="0"/>
    <n v="0"/>
    <n v="0"/>
  </r>
  <r>
    <s v="BENS MOVEIS"/>
    <s v="1.2.3.1.1.04"/>
    <x v="2"/>
    <s v="MOBILIÁRIO EM GERAL"/>
    <d v="1995-07-31T00:00:00"/>
    <s v="00985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9"/>
    <s v="Balcão "/>
    <s v="Gerencia de Comunicação"/>
    <n v="104"/>
    <n v="0"/>
    <n v="0"/>
    <n v="0"/>
    <n v="0"/>
    <n v="0"/>
  </r>
  <r>
    <s v="BENS MOVEIS"/>
    <s v="1.2.3.1.1.04"/>
    <x v="2"/>
    <s v="MOBILIÁRIO EM GERAL"/>
    <d v="1995-07-31T00:00:00"/>
    <s v="00992"/>
    <s v="Cadeira Secretária "/>
    <s v="Delegacia Regional Juiz de Fora"/>
    <n v="89"/>
    <n v="0"/>
    <n v="0"/>
    <n v="0"/>
    <n v="0"/>
    <n v="0"/>
  </r>
  <r>
    <s v="BENS MOVEIS"/>
    <s v="1.2.3.1.1.04"/>
    <x v="2"/>
    <s v="MOBILIÁRIO EM GERAL"/>
    <d v="1995-07-31T00:00:00"/>
    <s v="00983"/>
    <s v="Cofre "/>
    <s v="Delegacia Regional Diamantina"/>
    <n v="270"/>
    <n v="0"/>
    <n v="0"/>
    <n v="0"/>
    <n v="0"/>
    <n v="0"/>
  </r>
  <r>
    <s v="BENS MOVEIS"/>
    <s v="1.2.3.1.1.04"/>
    <x v="2"/>
    <s v="MOBILIÁRIO EM GERAL"/>
    <d v="1995-07-31T00:00:00"/>
    <s v="00982"/>
    <s v="Cadeira "/>
    <s v="AV. CONTORNO 7556"/>
    <n v="195"/>
    <n v="0"/>
    <n v="0"/>
    <n v="0"/>
    <n v="0"/>
    <n v="0"/>
  </r>
  <r>
    <s v="BENS MOVEIS"/>
    <s v="1.2.3.1.1.04"/>
    <x v="2"/>
    <s v="MOBILIÁRIO EM GERAL"/>
    <d v="1995-08-31T00:00:00"/>
    <s v="01005"/>
    <s v="Cadeira Giratória "/>
    <s v="Delegacia Regional Diamantina"/>
    <n v="129"/>
    <n v="0"/>
    <n v="0"/>
    <n v="0"/>
    <n v="0"/>
    <n v="0"/>
  </r>
  <r>
    <s v="BENS MOVEIS"/>
    <s v="1.2.3.1.1.04"/>
    <x v="2"/>
    <s v="MOBILIÁRIO EM GERAL"/>
    <d v="1995-08-31T00:00:00"/>
    <s v="01002"/>
    <s v="Armário "/>
    <s v="Delegacia Regional Diamantina"/>
    <n v="198"/>
    <n v="0"/>
    <n v="0"/>
    <n v="0"/>
    <n v="0"/>
    <n v="0"/>
  </r>
  <r>
    <s v="BENS MOVEIS"/>
    <s v="1.2.3.1.1.04"/>
    <x v="2"/>
    <s v="MOBILIÁRIO EM GERAL"/>
    <d v="1995-08-31T00:00:00"/>
    <s v="01011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1016"/>
    <s v="Cofre de Aço "/>
    <s v="Delegacia Regional Diamantina"/>
    <n v="250"/>
    <n v="0"/>
    <n v="0"/>
    <n v="0"/>
    <n v="0"/>
    <n v="0"/>
  </r>
  <r>
    <s v="BENS MOVEIS"/>
    <s v="1.2.3.1.1.04"/>
    <x v="2"/>
    <s v="MOBILIÁRIO EM GERAL"/>
    <d v="1995-08-31T00:00:00"/>
    <s v="01007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0998"/>
    <s v="Mesa "/>
    <s v="AUDITÓRIO 2"/>
    <n v="34"/>
    <n v="0"/>
    <n v="0"/>
    <n v="0"/>
    <n v="0"/>
    <n v="0"/>
  </r>
  <r>
    <s v="BENS MOVEIS"/>
    <s v="1.2.3.1.1.04"/>
    <x v="2"/>
    <s v="MOBILIÁRIO EM GERAL"/>
    <d v="1995-08-31T00:00:00"/>
    <s v="01012"/>
    <s v="Cadeira Duquesa"/>
    <s v="Coordenadoria de Registro e Inscrição e Especialização"/>
    <n v="39"/>
    <n v="0"/>
    <n v="0"/>
    <n v="0"/>
    <n v="0"/>
    <n v="0"/>
  </r>
  <r>
    <s v="BENS MOVEIS"/>
    <s v="1.2.3.1.1.04"/>
    <x v="2"/>
    <s v="MOBILIÁRIO EM GERAL"/>
    <d v="1995-08-31T00:00:00"/>
    <s v="01009"/>
    <s v="Cadeira Duquesa"/>
    <s v="Delegacia Regional Governador Valadares"/>
    <n v="39"/>
    <n v="0"/>
    <n v="0"/>
    <n v="0"/>
    <n v="0"/>
    <n v="0"/>
  </r>
  <r>
    <s v="BENS MOVEIS"/>
    <s v="1.2.3.1.1.04"/>
    <x v="2"/>
    <s v="MOBILIÁRIO EM GERAL"/>
    <d v="1995-08-31T00:00:00"/>
    <s v="01014"/>
    <s v="Cadeira Duquesa"/>
    <s v="Subcoordenação de Serviço de Execução Fiscal"/>
    <n v="39"/>
    <n v="0"/>
    <n v="0"/>
    <n v="0"/>
    <n v="0"/>
    <n v="0"/>
  </r>
  <r>
    <s v="BENS MOVEIS"/>
    <s v="1.2.3.1.1.04"/>
    <x v="2"/>
    <s v="MOBILIÁRIO EM GERAL"/>
    <d v="1995-08-31T00:00:00"/>
    <s v="00996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0999"/>
    <s v="Mesa "/>
    <s v="Procuradoria Jurídica"/>
    <n v="34"/>
    <n v="0"/>
    <n v="0"/>
    <n v="0"/>
    <n v="0"/>
    <n v="0"/>
  </r>
  <r>
    <s v="BENS MOVEIS"/>
    <s v="1.2.3.1.1.04"/>
    <x v="2"/>
    <s v="MOBILIÁRIO EM GERAL"/>
    <d v="1995-08-31T00:00:00"/>
    <s v="01013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7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1004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8-31T00:00:00"/>
    <s v="00995"/>
    <s v="Banqueta"/>
    <s v="Delegacia Regional Diamantina"/>
    <n v="60"/>
    <n v="0"/>
    <n v="0"/>
    <n v="0"/>
    <n v="0"/>
    <n v="0"/>
  </r>
  <r>
    <s v="BENS MOVEIS"/>
    <s v="1.2.3.1.1.04"/>
    <x v="2"/>
    <s v="MOBILIÁRIO EM GERAL"/>
    <d v="1995-08-31T00:00:00"/>
    <s v="01000"/>
    <s v="Mesa c/ Gavetas"/>
    <s v="Delegacia Regional Diamantina"/>
    <n v="189"/>
    <n v="0"/>
    <n v="0"/>
    <n v="0"/>
    <n v="0"/>
    <n v="0"/>
  </r>
  <r>
    <s v="BENS MOVEIS"/>
    <s v="1.2.3.1.1.04"/>
    <x v="2"/>
    <s v="MOBILIÁRIO EM GERAL"/>
    <d v="1995-08-31T00:00:00"/>
    <s v="01006"/>
    <s v="Cadeira Giratória "/>
    <s v="Delegacia Regional Divinópolis"/>
    <n v="129"/>
    <n v="0"/>
    <n v="0"/>
    <n v="0"/>
    <n v="0"/>
    <n v="0"/>
  </r>
  <r>
    <s v="BENS MOVEIS"/>
    <s v="1.2.3.1.1.04"/>
    <x v="2"/>
    <s v="MOBILIÁRIO EM GERAL"/>
    <d v="1995-08-31T00:00:00"/>
    <s v="01010"/>
    <s v="Cadeira Duquesa"/>
    <s v="Sala de Reuniões da Presidência"/>
    <n v="39"/>
    <n v="0"/>
    <n v="0"/>
    <n v="0"/>
    <n v="0"/>
    <n v="0"/>
  </r>
  <r>
    <s v="BENS MOVEIS"/>
    <s v="1.2.3.1.1.04"/>
    <x v="2"/>
    <s v="MOBILIÁRIO EM GERAL"/>
    <d v="1995-08-31T00:00:00"/>
    <s v="01008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4"/>
    <s v="Balcão "/>
    <s v="Delegacia Regional Teofilo Otoni"/>
    <n v="520"/>
    <n v="0"/>
    <n v="0"/>
    <n v="0"/>
    <n v="0"/>
    <n v="0"/>
  </r>
  <r>
    <s v="BENS MOVEIS"/>
    <s v="1.2.3.1.1.04"/>
    <x v="2"/>
    <s v="MOBILIÁRIO EM GERAL"/>
    <d v="1995-08-31T00:00:00"/>
    <s v="01015"/>
    <s v="Arquivo de Aço "/>
    <s v="Delegacia Regional Diamantina"/>
    <n v="175"/>
    <n v="0"/>
    <n v="0"/>
    <n v="0"/>
    <n v="0"/>
    <n v="0"/>
  </r>
  <r>
    <s v="BENS MOVEIS"/>
    <s v="1.2.3.1.1.04"/>
    <x v="2"/>
    <s v="MOBILIÁRIO EM GERAL"/>
    <d v="1995-08-31T00:00:00"/>
    <s v="01001"/>
    <s v="Mesa c/ 3 Gavetas"/>
    <s v="AUDITÓRIO 2"/>
    <n v="129"/>
    <n v="0"/>
    <n v="0"/>
    <n v="0"/>
    <n v="0"/>
    <n v="0"/>
  </r>
  <r>
    <s v="BENS MOVEIS"/>
    <s v="1.2.3.1.1.04"/>
    <x v="2"/>
    <s v="MOBILIÁRIO EM GERAL"/>
    <d v="1995-08-31T00:00:00"/>
    <s v="00993"/>
    <s v="Balcão de Fórmica"/>
    <s v="Coordenadoria de Biblioteca"/>
    <n v="660"/>
    <n v="0"/>
    <n v="0"/>
    <n v="0"/>
    <n v="0"/>
    <n v="0"/>
  </r>
  <r>
    <s v="BENS MOVEIS"/>
    <s v="1.2.3.1.1.04"/>
    <x v="2"/>
    <s v="MOBILIÁRIO EM GERAL"/>
    <d v="1995-08-31T00:00:00"/>
    <s v="01003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9-30T00:00:00"/>
    <s v="01022"/>
    <s v="Mesa Reunião  "/>
    <s v="Delegacia Regional Juiz de Fora"/>
    <n v="198"/>
    <n v="0"/>
    <n v="0"/>
    <n v="0"/>
    <n v="0"/>
    <n v="0"/>
  </r>
  <r>
    <s v="BENS MOVEIS"/>
    <s v="1.2.3.1.1.04"/>
    <x v="2"/>
    <s v="MOBILIÁRIO EM GERAL"/>
    <d v="1995-10-30T00:00:00"/>
    <s v="01018"/>
    <s v="Mesa Lateral "/>
    <s v="Delegacia Regional Uberaba"/>
    <n v="87.48"/>
    <n v="0"/>
    <n v="0"/>
    <n v="0"/>
    <n v="0"/>
    <n v="0"/>
  </r>
  <r>
    <s v="BENS MOVEIS"/>
    <s v="1.2.3.1.1.04"/>
    <x v="2"/>
    <s v="MOBILIÁRIO EM GERAL"/>
    <d v="1995-10-30T00:00:00"/>
    <s v="01019"/>
    <s v="Sofá 2 Lugares "/>
    <s v="Delegacia Regional Diamantina"/>
    <n v="290.88"/>
    <n v="0"/>
    <n v="0"/>
    <n v="0"/>
    <n v="0"/>
    <n v="0"/>
  </r>
  <r>
    <s v="BENS MOVEIS"/>
    <s v="1.2.3.1.1.04"/>
    <x v="2"/>
    <s v="MOBILIÁRIO EM GERAL"/>
    <d v="1995-10-30T00:00:00"/>
    <s v="01020"/>
    <s v="Cadeira "/>
    <s v="Auditório Piso Diamantina 2º andar"/>
    <n v="104.58"/>
    <n v="0"/>
    <n v="0"/>
    <n v="0"/>
    <n v="0"/>
    <n v="0"/>
  </r>
  <r>
    <s v="BENS MOVEIS"/>
    <s v="1.2.3.1.1.04"/>
    <x v="2"/>
    <s v="MOBILIÁRIO EM GERAL"/>
    <d v="1995-10-30T00:00:00"/>
    <s v="01017"/>
    <s v="Mesa Lateral Fiori"/>
    <s v="DEPOSITO"/>
    <n v="87.48"/>
    <n v="0"/>
    <n v="0"/>
    <n v="0"/>
    <n v="0"/>
    <n v="0"/>
  </r>
  <r>
    <s v="BENS MOVEIS"/>
    <s v="1.2.3.1.1.04"/>
    <x v="2"/>
    <s v="MOBILIÁRIO EM GERAL"/>
    <d v="1995-10-30T00:00:00"/>
    <s v="01021"/>
    <s v="Cadeira "/>
    <s v="Delegacia Regional Uberaba"/>
    <n v="104.58"/>
    <n v="0"/>
    <n v="0"/>
    <n v="0"/>
    <n v="0"/>
    <n v="0"/>
  </r>
  <r>
    <s v="BENS MOVEIS"/>
    <s v="1.2.3.1.1.04"/>
    <x v="2"/>
    <s v="MOBILIÁRIO EM GERAL"/>
    <d v="1995-12-30T00:00:00"/>
    <s v="01027"/>
    <s v="Cadeira c/ Braço"/>
    <s v="Gerência Financeira e Contabil"/>
    <n v="35"/>
    <n v="0"/>
    <n v="0"/>
    <n v="0"/>
    <n v="0"/>
    <n v="0"/>
  </r>
  <r>
    <s v="BENS MOVEIS"/>
    <s v="1.2.3.1.1.04"/>
    <x v="2"/>
    <s v="MOBILIÁRIO EM GERAL"/>
    <d v="1996-08-31T00:00:00"/>
    <s v="01092"/>
    <s v="Cofre "/>
    <s v="COMUNICAÇÃO E EVENTOS"/>
    <n v="260"/>
    <n v="0"/>
    <n v="0"/>
    <n v="0"/>
    <n v="0"/>
    <n v="0"/>
  </r>
  <r>
    <s v="BENS MOVEIS"/>
    <s v="1.2.3.1.1.04"/>
    <x v="2"/>
    <s v="MOBILIÁRIO EM GERAL"/>
    <d v="1996-08-31T00:00:00"/>
    <s v="01093"/>
    <s v="Estante de Aço"/>
    <s v="Delegacia Regional Montes Claros"/>
    <n v="1009.8"/>
    <n v="0"/>
    <n v="0"/>
    <n v="0"/>
    <n v="0"/>
    <n v="0"/>
  </r>
  <r>
    <s v="BENS MOVEIS"/>
    <s v="1.2.3.1.1.04"/>
    <x v="2"/>
    <s v="MOBILIÁRIO EM GERAL"/>
    <d v="1996-08-31T00:00:00"/>
    <s v="01095"/>
    <s v="Mesa p/ Computador "/>
    <s v="DEPOSITO"/>
    <n v="1700"/>
    <n v="0"/>
    <n v="0"/>
    <n v="0"/>
    <n v="0"/>
    <n v="0"/>
  </r>
  <r>
    <s v="BENS MOVEIS"/>
    <s v="1.2.3.1.1.04"/>
    <x v="2"/>
    <s v="MOBILIÁRIO EM GERAL"/>
    <d v="1996-09-30T00:00:00"/>
    <s v="01094"/>
    <s v="Cofre "/>
    <s v="Delegacia Regional Montes Claros"/>
    <n v="284"/>
    <n v="0"/>
    <n v="0"/>
    <n v="0"/>
    <n v="0"/>
    <n v="0"/>
  </r>
  <r>
    <s v="BENS MOVEIS"/>
    <s v="1.2.3.1.1.04"/>
    <x v="2"/>
    <s v="MOBILIÁRIO EM GERAL"/>
    <d v="1996-10-31T00:00:00"/>
    <s v="01110"/>
    <s v="Módulo p/ prateleira  "/>
    <s v="Gerência de Tecnologia da Informação"/>
    <n v="1424.5"/>
    <n v="0"/>
    <n v="0"/>
    <n v="0"/>
    <n v="0"/>
    <n v="0"/>
  </r>
  <r>
    <s v="BENS MOVEIS"/>
    <s v="1.2.3.1.1.04"/>
    <x v="2"/>
    <s v="MOBILIÁRIO EM GERAL"/>
    <d v="1996-10-31T00:00:00"/>
    <s v="01119"/>
    <s v="Poltrona"/>
    <s v="Delegacia Regional Montes Claros"/>
    <n v="250"/>
    <n v="0"/>
    <n v="0"/>
    <n v="0"/>
    <n v="0"/>
    <n v="0"/>
  </r>
  <r>
    <s v="BENS MOVEIS"/>
    <s v="1.2.3.1.1.04"/>
    <x v="2"/>
    <s v="MOBILIÁRIO EM GERAL"/>
    <d v="1996-10-31T00:00:00"/>
    <s v="01118"/>
    <s v="Poltrona"/>
    <s v="Gerência Geral"/>
    <n v="250"/>
    <n v="0"/>
    <n v="0"/>
    <n v="0"/>
    <n v="0"/>
    <n v="0"/>
  </r>
  <r>
    <s v="BENS MOVEIS"/>
    <s v="1.2.3.1.1.04"/>
    <x v="2"/>
    <s v="MOBILIÁRIO EM GERAL"/>
    <d v="1996-10-31T00:00:00"/>
    <s v="01117"/>
    <s v="Cofre "/>
    <s v="Coordenadoria Financeira"/>
    <n v="275"/>
    <n v="0"/>
    <n v="0"/>
    <n v="0"/>
    <n v="0"/>
    <n v="0"/>
  </r>
  <r>
    <s v="BENS MOVEIS"/>
    <s v="1.2.3.1.1.04"/>
    <x v="2"/>
    <s v="MOBILIÁRIO EM GERAL"/>
    <d v="1996-10-31T00:00:00"/>
    <s v="01112"/>
    <s v="Mesa p/ Impressora "/>
    <s v="Delegacia Regional Diamantina"/>
    <n v="41"/>
    <n v="0"/>
    <n v="0"/>
    <n v="0"/>
    <n v="0"/>
    <n v="0"/>
  </r>
  <r>
    <s v="BENS MOVEIS"/>
    <s v="1.2.3.1.1.04"/>
    <x v="2"/>
    <s v="MOBILIÁRIO EM GERAL"/>
    <d v="1996-11-30T00:00:00"/>
    <s v="01102"/>
    <s v="Estante c/ Prateleiras"/>
    <s v="Delegacia Regional Teofilo Otoni"/>
    <n v="1695.2"/>
    <n v="0"/>
    <n v="0"/>
    <n v="0"/>
    <n v="0"/>
    <n v="0"/>
  </r>
  <r>
    <s v="BENS MOVEIS"/>
    <s v="1.2.3.1.1.04"/>
    <x v="2"/>
    <s v="MOBILIÁRIO EM GERAL"/>
    <d v="1996-11-30T00:00:00"/>
    <s v="01099"/>
    <s v="Mesa p/ Máquina de Escrever"/>
    <s v="Delegacia Regional Juiz de Fora"/>
    <n v="174.72"/>
    <n v="0"/>
    <n v="0"/>
    <n v="0"/>
    <n v="0"/>
    <n v="0"/>
  </r>
  <r>
    <s v="BENS MOVEIS"/>
    <s v="1.2.3.1.1.04"/>
    <x v="2"/>
    <s v="MOBILIÁRIO EM GERAL"/>
    <d v="1996-12-31T00:00:00"/>
    <s v="01154"/>
    <s v="Mesa c/ 3 Gavetas "/>
    <s v="Delegacia Regional Divinópolis"/>
    <n v="109"/>
    <n v="0"/>
    <n v="0"/>
    <n v="0"/>
    <n v="0"/>
    <n v="0"/>
  </r>
  <r>
    <s v="BENS MOVEIS"/>
    <s v="1.2.3.1.1.04"/>
    <x v="2"/>
    <s v="MOBILIÁRIO EM GERAL"/>
    <d v="1996-12-31T00:00:00"/>
    <s v="01155"/>
    <s v="Balcão "/>
    <s v="Delegacia Regional Divinópolis"/>
    <n v="890"/>
    <n v="0"/>
    <n v="0"/>
    <n v="0"/>
    <n v="0"/>
    <n v="0"/>
  </r>
  <r>
    <s v="BENS MOVEIS"/>
    <s v="1.2.3.1.1.04"/>
    <x v="2"/>
    <s v="MOBILIÁRIO EM GERAL"/>
    <d v="1996-12-31T00:00:00"/>
    <s v="01147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6-12-31T00:00:00"/>
    <s v="01145"/>
    <s v="Cadeira Fixa"/>
    <s v="Gerência Geral"/>
    <n v="44"/>
    <n v="0"/>
    <n v="0"/>
    <n v="0"/>
    <n v="0"/>
    <n v="0"/>
  </r>
  <r>
    <s v="BENS MOVEIS"/>
    <s v="1.2.3.1.1.04"/>
    <x v="2"/>
    <s v="MOBILIÁRIO EM GERAL"/>
    <d v="1996-12-31T00:00:00"/>
    <s v="01156"/>
    <s v="Cofre "/>
    <s v="Auditório Piso Diamantina 2º andar"/>
    <n v="269"/>
    <n v="0"/>
    <n v="0"/>
    <n v="0"/>
    <n v="0"/>
    <n v="0"/>
  </r>
  <r>
    <s v="BENS MOVEIS"/>
    <s v="1.2.3.1.1.04"/>
    <x v="2"/>
    <s v="MOBILIÁRIO EM GERAL"/>
    <d v="1996-12-31T00:00:00"/>
    <s v="01157"/>
    <s v="Armário 2 Portas Alto"/>
    <s v="Delegacia Regional Diamantina"/>
    <n v="140"/>
    <n v="0"/>
    <n v="0"/>
    <n v="0"/>
    <n v="0"/>
    <n v="0"/>
  </r>
  <r>
    <s v="BENS MOVEIS"/>
    <s v="1.2.3.1.1.04"/>
    <x v="2"/>
    <s v="MOBILIÁRIO EM GERAL"/>
    <d v="1996-12-31T00:00:00"/>
    <s v="01149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48"/>
    <s v="Cadeira Fixa"/>
    <s v="DEL. REG. IPATINGA"/>
    <n v="44"/>
    <n v="0"/>
    <n v="0"/>
    <n v="0"/>
    <n v="0"/>
    <n v="0"/>
  </r>
  <r>
    <s v="BENS MOVEIS"/>
    <s v="1.2.3.1.1.04"/>
    <x v="2"/>
    <s v="MOBILIÁRIO EM GERAL"/>
    <d v="1996-12-31T00:00:00"/>
    <s v="01151"/>
    <s v="Poltrona Média"/>
    <s v="Delegacia Regional Diamantina"/>
    <n v="154.5"/>
    <n v="0"/>
    <n v="0"/>
    <n v="0"/>
    <n v="0"/>
    <n v="0"/>
  </r>
  <r>
    <s v="BENS MOVEIS"/>
    <s v="1.2.3.1.1.04"/>
    <x v="2"/>
    <s v="MOBILIÁRIO EM GERAL"/>
    <d v="1996-12-31T00:00:00"/>
    <s v="01159"/>
    <s v="Arquivo c/ 4 Gavetas"/>
    <s v="SETOR FISCALIZAÇÃO"/>
    <n v="159"/>
    <n v="0"/>
    <n v="0"/>
    <n v="0"/>
    <n v="0"/>
    <n v="0"/>
  </r>
  <r>
    <s v="BENS MOVEIS"/>
    <s v="1.2.3.1.1.04"/>
    <x v="2"/>
    <s v="MOBILIÁRIO EM GERAL"/>
    <d v="1996-12-31T00:00:00"/>
    <s v="01153"/>
    <s v="Mesa em L "/>
    <s v="RECEPÇÃO"/>
    <n v="278"/>
    <n v="0"/>
    <n v="0"/>
    <n v="0"/>
    <n v="0"/>
    <n v="0"/>
  </r>
  <r>
    <s v="BENS MOVEIS"/>
    <s v="1.2.3.1.1.04"/>
    <x v="2"/>
    <s v="MOBILIÁRIO EM GERAL"/>
    <d v="1996-12-31T00:00:00"/>
    <s v="01160"/>
    <s v="Mesa p/ Reuniões"/>
    <s v="Delegacia Regional Teofilo Otoni"/>
    <n v="185"/>
    <n v="0"/>
    <n v="0"/>
    <n v="0"/>
    <n v="0"/>
    <n v="0"/>
  </r>
  <r>
    <s v="BENS MOVEIS"/>
    <s v="1.2.3.1.1.04"/>
    <x v="2"/>
    <s v="MOBILIÁRIO EM GERAL"/>
    <d v="1996-12-31T00:00:00"/>
    <s v="01146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52"/>
    <s v="Poltrona Média"/>
    <s v="Gerência de Tecnologia da Informação"/>
    <n v="154.5"/>
    <n v="0"/>
    <n v="0"/>
    <n v="0"/>
    <n v="0"/>
    <n v="0"/>
  </r>
  <r>
    <s v="BENS MOVEIS"/>
    <s v="1.2.3.1.1.04"/>
    <x v="2"/>
    <s v="MOBILIÁRIO EM GERAL"/>
    <d v="1996-12-31T00:00:00"/>
    <s v="01150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7-06-30T00:00:00"/>
    <s v="01507"/>
    <s v="Mesa Plastilux "/>
    <s v="Delegacia Regional Diamantina"/>
    <n v="80"/>
    <n v="0"/>
    <n v="0"/>
    <n v="0"/>
    <n v="0"/>
    <n v="0"/>
  </r>
  <r>
    <s v="BENS MOVEIS"/>
    <s v="1.2.3.1.1.04"/>
    <x v="2"/>
    <s v="MOBILIÁRIO EM GERAL"/>
    <d v="1997-06-30T00:00:00"/>
    <s v="01213"/>
    <s v="Mesa  Plastilux "/>
    <s v="AV. CONTORNO 7556"/>
    <n v="80"/>
    <n v="0"/>
    <n v="0"/>
    <n v="0"/>
    <n v="0"/>
    <n v="0"/>
  </r>
  <r>
    <s v="BENS MOVEIS"/>
    <s v="1.2.3.1.1.04"/>
    <x v="2"/>
    <s v="MOBILIÁRIO EM GERAL"/>
    <d v="1997-07-31T00:00:00"/>
    <s v="01215"/>
    <s v="Sofá 3 Lugares s/ Braçço"/>
    <s v="Delegacia Regional Uberlândia"/>
    <n v="184"/>
    <n v="0"/>
    <n v="0"/>
    <n v="0"/>
    <n v="0"/>
    <n v="0"/>
  </r>
  <r>
    <s v="BENS MOVEIS"/>
    <s v="1.2.3.1.1.04"/>
    <x v="2"/>
    <s v="MOBILIÁRIO EM GERAL"/>
    <d v="1997-07-31T00:00:00"/>
    <s v="01216"/>
    <s v="Sofá 2 Lugares s/ Braço"/>
    <s v="Delegacia Regional Uberlândia"/>
    <n v="137"/>
    <n v="0"/>
    <n v="0"/>
    <n v="0"/>
    <n v="0"/>
    <n v="0"/>
  </r>
  <r>
    <s v="BENS MOVEIS"/>
    <s v="1.2.3.1.1.04"/>
    <x v="2"/>
    <s v="MOBILIÁRIO EM GERAL"/>
    <d v="1997-08-31T00:00:00"/>
    <s v="01219"/>
    <s v="Armário de Aço-2M"/>
    <s v="AUDITÓRIO 2"/>
    <n v="159"/>
    <n v="0"/>
    <n v="0"/>
    <n v="0"/>
    <n v="0"/>
    <n v="0"/>
  </r>
  <r>
    <s v="BENS MOVEIS"/>
    <s v="1.2.3.1.1.04"/>
    <x v="2"/>
    <s v="MOBILIÁRIO EM GERAL"/>
    <d v="1997-08-31T00:00:00"/>
    <s v="01218"/>
    <s v="Rack Armário em Metalon 19&quot;"/>
    <s v="Coordenadoria Financeira"/>
    <n v="680"/>
    <n v="0"/>
    <n v="0"/>
    <n v="0"/>
    <n v="0"/>
    <n v="0"/>
  </r>
  <r>
    <s v="BENS MOVEIS"/>
    <s v="1.2.3.1.1.04"/>
    <x v="2"/>
    <s v="MOBILIÁRIO EM GERAL"/>
    <d v="1997-10-31T00:00:00"/>
    <s v="01239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5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0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1"/>
    <s v="Cadeira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2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33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44"/>
    <s v="Cadeira "/>
    <s v="Diretoria Financeira"/>
    <n v="111"/>
    <n v="0"/>
    <n v="0"/>
    <n v="0"/>
    <n v="0"/>
    <n v="0"/>
  </r>
  <r>
    <s v="BENS MOVEIS"/>
    <s v="1.2.3.1.1.04"/>
    <x v="2"/>
    <s v="MOBILIÁRIO EM GERAL"/>
    <d v="1997-10-31T00:00:00"/>
    <s v="01246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42"/>
    <s v="Cadeira "/>
    <s v="Centro Cultural"/>
    <n v="111"/>
    <n v="0"/>
    <n v="0"/>
    <n v="0"/>
    <n v="0"/>
    <n v="0"/>
  </r>
  <r>
    <s v="BENS MOVEIS"/>
    <s v="1.2.3.1.1.04"/>
    <x v="2"/>
    <s v="MOBILIÁRIO EM GERAL"/>
    <d v="1997-10-31T00:00:00"/>
    <s v="01231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4"/>
    <s v="Cadeira "/>
    <s v="Copa"/>
    <n v="111"/>
    <n v="0"/>
    <n v="0"/>
    <n v="0"/>
    <n v="0"/>
    <n v="0"/>
  </r>
  <r>
    <s v="BENS MOVEIS"/>
    <s v="1.2.3.1.1.04"/>
    <x v="2"/>
    <s v="MOBILIÁRIO EM GERAL"/>
    <d v="1997-10-31T00:00:00"/>
    <s v="01245"/>
    <s v="Cadeira "/>
    <s v="AUDITÓRIO 2"/>
    <n v="111"/>
    <n v="0"/>
    <n v="0"/>
    <n v="0"/>
    <n v="0"/>
    <n v="0"/>
  </r>
  <r>
    <s v="BENS MOVEIS"/>
    <s v="1.2.3.1.1.04"/>
    <x v="2"/>
    <s v="MOBILIÁRIO EM GERAL"/>
    <d v="1997-10-31T00:00:00"/>
    <s v="01238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3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7"/>
    <s v="Cadeira "/>
    <s v="DEL. REG. GOVERNADOR VALADARES"/>
    <n v="111"/>
    <n v="0"/>
    <n v="0"/>
    <n v="0"/>
    <n v="0"/>
    <n v="0"/>
  </r>
  <r>
    <s v="BENS MOVEIS"/>
    <s v="1.2.3.1.1.04"/>
    <x v="2"/>
    <s v="MOBILIÁRIO EM GERAL"/>
    <d v="1997-10-31T00:00:00"/>
    <s v="01240"/>
    <s v="Cadeira "/>
    <s v="Delegacia Regional Diamantina"/>
    <n v="111"/>
    <n v="0"/>
    <n v="0"/>
    <n v="0"/>
    <n v="0"/>
    <n v="0"/>
  </r>
  <r>
    <s v="BENS MOVEIS"/>
    <s v="1.2.3.1.1.04"/>
    <x v="2"/>
    <s v="MOBILIÁRIO EM GERAL"/>
    <d v="1997-10-31T00:00:00"/>
    <s v="01236"/>
    <s v="Cadeira "/>
    <s v="Delegacia Regional Teofilo Otoni"/>
    <n v="111"/>
    <n v="0"/>
    <n v="0"/>
    <n v="0"/>
    <n v="0"/>
    <n v="0"/>
  </r>
  <r>
    <s v="BENS MOVEIS"/>
    <s v="1.2.3.1.1.04"/>
    <x v="2"/>
    <s v="MOBILIÁRIO EM GERAL"/>
    <d v="1998-02-17T00:00:00"/>
    <s v="01293"/>
    <s v="Estante de Aço "/>
    <s v="AV. CONTORNO 7556"/>
    <n v="185"/>
    <n v="0"/>
    <n v="0"/>
    <n v="0"/>
    <n v="0"/>
    <n v="0"/>
  </r>
  <r>
    <s v="BENS MOVEIS"/>
    <s v="1.2.3.1.1.04"/>
    <x v="2"/>
    <s v="MOBILIÁRIO EM GERAL"/>
    <d v="1998-02-17T00:00:00"/>
    <s v="01292"/>
    <s v="Estante de Aço "/>
    <s v="Delegacia Regional Ipatinga"/>
    <n v="185"/>
    <n v="0"/>
    <n v="0"/>
    <n v="0"/>
    <n v="0"/>
    <n v="0"/>
  </r>
  <r>
    <s v="BENS MOVEIS"/>
    <s v="1.2.3.1.1.04"/>
    <x v="2"/>
    <s v="MOBILIÁRIO EM GERAL"/>
    <d v="1998-02-17T00:00:00"/>
    <s v="01294"/>
    <s v="Estante de Aço"/>
    <s v="Delegacia Regional Uberlândia"/>
    <n v="185"/>
    <n v="0"/>
    <n v="0"/>
    <n v="0"/>
    <n v="0"/>
    <n v="0"/>
  </r>
  <r>
    <s v="BENS MOVEIS"/>
    <s v="1.2.3.1.1.04"/>
    <x v="2"/>
    <s v="MOBILIÁRIO EM GERAL"/>
    <d v="1998-04-01T00:00:00"/>
    <s v="01279"/>
    <s v="Cadeira Giratória "/>
    <s v="Delegacia Regional Teofilo Otoni"/>
    <n v="68"/>
    <n v="0"/>
    <n v="0"/>
    <n v="0"/>
    <n v="0"/>
    <n v="0"/>
  </r>
  <r>
    <s v="BENS MOVEIS"/>
    <s v="1.2.3.1.1.04"/>
    <x v="2"/>
    <s v="MOBILIÁRIO EM GERAL"/>
    <d v="1998-04-01T00:00:00"/>
    <s v="01278"/>
    <s v="Mesa Sinuosa Line JR  p/ Computador"/>
    <s v="Coordenadoria de Biblioteca"/>
    <n v="160"/>
    <n v="0"/>
    <n v="0"/>
    <n v="0"/>
    <n v="0"/>
    <n v="0"/>
  </r>
  <r>
    <s v="BENS MOVEIS"/>
    <s v="1.2.3.1.1.04"/>
    <x v="2"/>
    <s v="MOBILIÁRIO EM GERAL"/>
    <d v="1998-11-10T00:00:00"/>
    <s v="01343"/>
    <s v="Mesa Compacta "/>
    <s v="Delegacia Regional Governador Valadares"/>
    <n v="137"/>
    <n v="0"/>
    <n v="0"/>
    <n v="0"/>
    <n v="0"/>
    <n v="0"/>
  </r>
  <r>
    <s v="BENS MOVEIS"/>
    <s v="1.2.3.1.1.04"/>
    <x v="2"/>
    <s v="MOBILIÁRIO EM GERAL"/>
    <d v="1998-11-17T00:00:00"/>
    <s v="01347"/>
    <s v="Mesa p/ Computador "/>
    <s v="Delegacia Regional Diamantina"/>
    <n v="120"/>
    <n v="0"/>
    <n v="0"/>
    <n v="0"/>
    <n v="0"/>
    <n v="0"/>
  </r>
  <r>
    <s v="BENS MOVEIS"/>
    <s v="1.2.3.1.1.04"/>
    <x v="2"/>
    <s v="MOBILIÁRIO EM GERAL"/>
    <d v="1998-12-09T00:00:00"/>
    <s v="01351"/>
    <s v="Mesa p/ Computador "/>
    <s v="Delegacia Regional Uberlândia"/>
    <n v="80"/>
    <n v="0"/>
    <n v="0"/>
    <n v="0"/>
    <n v="0"/>
    <n v="0"/>
  </r>
  <r>
    <s v="BENS MOVEIS"/>
    <s v="1.2.3.1.1.04"/>
    <x v="2"/>
    <s v="MOBILIÁRIO EM GERAL"/>
    <d v="1998-12-09T00:00:00"/>
    <s v="01352"/>
    <s v="Mesa p/ Computador "/>
    <s v="AV. CONTORNO 7556"/>
    <n v="83"/>
    <n v="0"/>
    <n v="0"/>
    <n v="0"/>
    <n v="0"/>
    <n v="0"/>
  </r>
  <r>
    <s v="BENS MOVEIS"/>
    <s v="1.2.3.1.1.04"/>
    <x v="2"/>
    <s v="MOBILIÁRIO EM GERAL"/>
    <d v="1998-12-09T00:00:00"/>
    <s v="01349"/>
    <s v="Mesa p/ Computador Mastinucci 2230"/>
    <s v="Copa"/>
    <n v="85"/>
    <n v="0"/>
    <n v="0"/>
    <n v="0"/>
    <n v="0"/>
    <n v="0"/>
  </r>
  <r>
    <s v="BENS MOVEIS"/>
    <s v="1.2.3.1.1.04"/>
    <x v="2"/>
    <s v="MOBILIÁRIO EM GERAL"/>
    <d v="1998-12-09T00:00:00"/>
    <s v="01350"/>
    <s v="Escrivaninha p/ Computador "/>
    <s v="Delegacia Regional Uberaba"/>
    <n v="230"/>
    <n v="0"/>
    <n v="0"/>
    <n v="0"/>
    <n v="0"/>
    <n v="0"/>
  </r>
  <r>
    <s v="BENS MOVEIS"/>
    <s v="1.2.3.1.1.04"/>
    <x v="2"/>
    <s v="MOBILIÁRIO EM GERAL"/>
    <d v="1999-04-30T00:00:00"/>
    <s v="01359"/>
    <s v="Cadeira Fixa"/>
    <s v="DEPOSITO"/>
    <n v="131.66"/>
    <n v="0"/>
    <n v="0"/>
    <n v="0"/>
    <n v="0"/>
    <n v="0"/>
  </r>
  <r>
    <s v="BENS MOVEIS"/>
    <s v="1.2.3.1.1.04"/>
    <x v="2"/>
    <s v="MOBILIÁRIO EM GERAL"/>
    <d v="1999-05-25T00:00:00"/>
    <s v="01363"/>
    <s v="Mesa Stylus ML"/>
    <s v="Delegacia Regional Montes Claros"/>
    <n v="119"/>
    <n v="0"/>
    <n v="0"/>
    <n v="0"/>
    <n v="0"/>
    <n v="0"/>
  </r>
  <r>
    <s v="BENS MOVEIS"/>
    <s v="1.2.3.1.1.04"/>
    <x v="2"/>
    <s v="MOBILIÁRIO EM GERAL"/>
    <d v="1999-06-01T00:00:00"/>
    <s v="01367"/>
    <s v="Mesa "/>
    <s v="Delegacia Regional Montes Claros"/>
    <n v="165"/>
    <n v="0"/>
    <n v="0"/>
    <n v="0"/>
    <n v="0"/>
    <n v="0"/>
  </r>
  <r>
    <s v="BENS MOVEIS"/>
    <s v="1.2.3.1.1.04"/>
    <x v="2"/>
    <s v="MOBILIÁRIO EM GERAL"/>
    <d v="1999-06-01T00:00:00"/>
    <s v="01371"/>
    <s v="Cadeira "/>
    <s v="Delegacia Regional Montes Claros"/>
    <n v="85"/>
    <n v="0"/>
    <n v="0"/>
    <n v="0"/>
    <n v="0"/>
    <n v="0"/>
  </r>
  <r>
    <s v="BENS MOVEIS"/>
    <s v="1.2.3.1.1.04"/>
    <x v="2"/>
    <s v="MOBILIÁRIO EM GERAL"/>
    <d v="1999-06-01T00:00:00"/>
    <s v="01365"/>
    <s v="Mesa CPD"/>
    <s v="Delegacia Regional Montes Claros"/>
    <n v="150"/>
    <n v="0"/>
    <n v="0"/>
    <n v="0"/>
    <n v="0"/>
    <n v="0"/>
  </r>
  <r>
    <s v="BENS MOVEIS"/>
    <s v="1.2.3.1.1.04"/>
    <x v="2"/>
    <s v="MOBILIÁRIO EM GERAL"/>
    <d v="1999-06-01T00:00:00"/>
    <s v="01370"/>
    <s v="Poltrona "/>
    <s v="à classificar"/>
    <n v="230"/>
    <n v="0"/>
    <n v="0"/>
    <n v="0"/>
    <n v="0"/>
    <n v="0"/>
  </r>
  <r>
    <s v="BENS MOVEIS"/>
    <s v="1.2.3.1.1.04"/>
    <x v="2"/>
    <s v="MOBILIÁRIO EM GERAL"/>
    <d v="1999-06-01T00:00:00"/>
    <s v="01372"/>
    <s v="Cadeira Movesul Auxiliar-Base U"/>
    <s v="AV. CONTORNO 7556"/>
    <n v="85"/>
    <n v="0"/>
    <n v="0"/>
    <n v="0"/>
    <n v="0"/>
    <n v="0"/>
  </r>
  <r>
    <s v="BENS MOVEIS"/>
    <s v="1.2.3.1.1.04"/>
    <x v="2"/>
    <s v="MOBILIÁRIO EM GERAL"/>
    <d v="1999-06-01T00:00:00"/>
    <s v="01373"/>
    <s v="Cadeira Movesul Auxiliar-Base U"/>
    <s v="Delegacia Regional Alfenas"/>
    <n v="85"/>
    <n v="0"/>
    <n v="0"/>
    <n v="0"/>
    <n v="0"/>
    <n v="0"/>
  </r>
  <r>
    <s v="BENS MOVEIS"/>
    <s v="1.2.3.1.1.04"/>
    <x v="2"/>
    <s v="MOBILIÁRIO EM GERAL"/>
    <d v="1999-06-01T00:00:00"/>
    <s v="01368"/>
    <s v="Cadeira "/>
    <s v="AUDITÓRIO 2"/>
    <n v="148"/>
    <n v="0"/>
    <n v="0"/>
    <n v="0"/>
    <n v="0"/>
    <n v="0"/>
  </r>
  <r>
    <s v="BENS MOVEIS"/>
    <s v="1.2.3.1.1.04"/>
    <x v="2"/>
    <s v="MOBILIÁRIO EM GERAL"/>
    <d v="1999-06-01T00:00:00"/>
    <s v="01364"/>
    <s v="Mesa  "/>
    <s v="AUDITÓRIO 2"/>
    <n v="248"/>
    <n v="0"/>
    <n v="0"/>
    <n v="0"/>
    <n v="0"/>
    <n v="0"/>
  </r>
  <r>
    <s v="BENS MOVEIS"/>
    <s v="1.2.3.1.1.04"/>
    <x v="2"/>
    <s v="MOBILIÁRIO EM GERAL"/>
    <d v="1999-06-01T00:00:00"/>
    <s v="01366"/>
    <s v="Mesa "/>
    <s v="Gerência da Fiscalização"/>
    <n v="258"/>
    <n v="0"/>
    <n v="0"/>
    <n v="0"/>
    <n v="0"/>
    <n v="0"/>
  </r>
  <r>
    <s v="BENS MOVEIS"/>
    <s v="1.2.3.1.1.04"/>
    <x v="2"/>
    <s v="MOBILIÁRIO EM GERAL"/>
    <d v="1999-06-01T00:00:00"/>
    <s v="01375"/>
    <s v="Armário "/>
    <s v="Delegacia Regional Montes Claros"/>
    <n v="268"/>
    <n v="0"/>
    <n v="0"/>
    <n v="0"/>
    <n v="0"/>
    <n v="0"/>
  </r>
  <r>
    <s v="BENS MOVEIS"/>
    <s v="1.2.3.1.1.04"/>
    <x v="2"/>
    <s v="MOBILIÁRIO EM GERAL"/>
    <d v="1999-06-01T00:00:00"/>
    <s v="01369"/>
    <s v="Cadeira c/ Braço Movesul Secretária-3013A"/>
    <s v="Delegacia Regional Montes Claros"/>
    <n v="148"/>
    <n v="0"/>
    <n v="0"/>
    <n v="0"/>
    <n v="0"/>
    <n v="0"/>
  </r>
  <r>
    <s v="BENS MOVEIS"/>
    <s v="1.2.3.1.1.04"/>
    <x v="2"/>
    <s v="MOBILIÁRIO EM GERAL"/>
    <d v="1999-06-01T00:00:00"/>
    <s v="01374"/>
    <s v="Armário "/>
    <s v="Delegacia Regional Montes Claros"/>
    <n v="292"/>
    <n v="0"/>
    <n v="0"/>
    <n v="0"/>
    <n v="0"/>
    <n v="0"/>
  </r>
  <r>
    <s v="BENS MOVEIS"/>
    <s v="1.2.3.1.1.04"/>
    <x v="2"/>
    <s v="MOBILIÁRIO EM GERAL"/>
    <d v="1999-11-18T00:00:00"/>
    <s v="01383"/>
    <s v="Estante de Aço "/>
    <s v="à classificar"/>
    <n v="165"/>
    <n v="0"/>
    <n v="0"/>
    <n v="0"/>
    <n v="0"/>
    <n v="0"/>
  </r>
  <r>
    <s v="BENS MOVEIS"/>
    <s v="1.2.3.1.1.04"/>
    <x v="2"/>
    <s v="MOBILIÁRIO EM GERAL"/>
    <d v="1999-11-18T00:00:00"/>
    <s v="01382"/>
    <s v="Estante de Aço "/>
    <s v="à classificar"/>
    <n v="165"/>
    <n v="0"/>
    <n v="0"/>
    <n v="0"/>
    <n v="0"/>
    <n v="0"/>
  </r>
  <r>
    <s v="BENS MOVEIS"/>
    <s v="1.2.3.1.1.04"/>
    <x v="2"/>
    <s v="MOBILIÁRIO EM GERAL"/>
    <d v="2000-01-31T00:00:00"/>
    <s v="01515"/>
    <s v="Escrivaninha Giobel"/>
    <s v="Delegacia Regional Patos de Minas"/>
    <n v="75"/>
    <n v="0"/>
    <n v="0"/>
    <n v="0"/>
    <n v="0"/>
    <n v="0"/>
  </r>
  <r>
    <s v="BENS MOVEIS"/>
    <s v="1.2.3.1.1.04"/>
    <x v="2"/>
    <s v="MOBILIÁRIO EM GERAL"/>
    <d v="2000-03-02T00:00:00"/>
    <s v="01536"/>
    <s v="Gaveteiro "/>
    <s v="Coordenadoria de Registro e Inscrição e Especialização"/>
    <n v="330"/>
    <n v="0"/>
    <n v="0"/>
    <n v="0"/>
    <n v="0"/>
    <n v="0"/>
  </r>
  <r>
    <s v="BENS MOVEIS"/>
    <s v="1.2.3.1.1.04"/>
    <x v="2"/>
    <s v="MOBILIÁRIO EM GERAL"/>
    <d v="2000-03-21T00:00:00"/>
    <s v="01391"/>
    <s v="Armário 2 Portas Baixo Cor Ovo"/>
    <s v="Delegacia Regional Divinópolis"/>
    <n v="100"/>
    <n v="0"/>
    <n v="0"/>
    <n v="0"/>
    <n v="0"/>
    <n v="0"/>
  </r>
  <r>
    <s v="BENS MOVEIS"/>
    <s v="1.2.3.1.1.04"/>
    <x v="2"/>
    <s v="MOBILIÁRIO EM GERAL"/>
    <d v="2000-03-21T00:00:00"/>
    <s v="01393"/>
    <s v="Mesa 3 Gavetas Cor Ovo"/>
    <s v="Delegacia Regional Teofilo Otoni"/>
    <n v="90"/>
    <n v="0"/>
    <n v="0"/>
    <n v="0"/>
    <n v="0"/>
    <n v="0"/>
  </r>
  <r>
    <s v="BENS MOVEIS"/>
    <s v="1.2.3.1.1.04"/>
    <x v="2"/>
    <s v="MOBILIÁRIO EM GERAL"/>
    <d v="2000-03-21T00:00:00"/>
    <s v="01392"/>
    <s v="Armário 2 Portas Baixo "/>
    <s v="Delegacia Regional Patos de Minas"/>
    <n v="100"/>
    <n v="0"/>
    <n v="0"/>
    <n v="0"/>
    <n v="0"/>
    <n v="0"/>
  </r>
  <r>
    <s v="BENS MOVEIS"/>
    <s v="1.2.3.1.1.04"/>
    <x v="2"/>
    <s v="MOBILIÁRIO EM GERAL"/>
    <d v="2000-06-06T00:00:00"/>
    <s v="0149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5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6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7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1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8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75"/>
    <s v="Poltrona 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68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504"/>
    <s v="Cadeira Giratória "/>
    <s v="Delegacia Regional Ipatinga"/>
    <n v="110"/>
    <n v="0"/>
    <n v="0"/>
    <n v="0"/>
    <n v="0"/>
    <n v="0"/>
  </r>
  <r>
    <s v="BENS MOVEIS"/>
    <s v="1.2.3.1.1.04"/>
    <x v="2"/>
    <s v="MOBILIÁRIO EM GERAL"/>
    <d v="2000-06-06T00:00:00"/>
    <s v="01471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24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50"/>
    <s v="Poltrona "/>
    <s v="DEL. REG. IPATINGA"/>
    <n v="87.6"/>
    <n v="0"/>
    <n v="0"/>
    <n v="0"/>
    <n v="0"/>
    <n v="0"/>
  </r>
  <r>
    <s v="BENS MOVEIS"/>
    <s v="1.2.3.1.1.04"/>
    <x v="2"/>
    <s v="MOBILIÁRIO EM GERAL"/>
    <d v="2000-06-06T00:00:00"/>
    <s v="01503"/>
    <s v="Cadeira Giratória "/>
    <s v="AUDITÓRIO 2"/>
    <n v="110"/>
    <n v="0"/>
    <n v="0"/>
    <n v="0"/>
    <n v="0"/>
    <n v="0"/>
  </r>
  <r>
    <s v="BENS MOVEIS"/>
    <s v="1.2.3.1.1.04"/>
    <x v="2"/>
    <s v="MOBILIÁRIO EM GERAL"/>
    <d v="2000-06-06T00:00:00"/>
    <s v="01483"/>
    <s v="Poltrona "/>
    <s v="Delegacia Regional Lavras"/>
    <n v="87.6"/>
    <n v="0"/>
    <n v="0"/>
    <n v="0"/>
    <n v="0"/>
    <n v="0"/>
  </r>
  <r>
    <s v="BENS MOVEIS"/>
    <s v="1.2.3.1.1.04"/>
    <x v="2"/>
    <s v="MOBILIÁRIO EM GERAL"/>
    <d v="2000-06-06T00:00:00"/>
    <s v="01502"/>
    <s v="Poltrona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43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508"/>
    <s v="Mesa p/ Palco "/>
    <s v="AUDITÓRIO 2"/>
    <n v="372"/>
    <n v="0"/>
    <n v="0"/>
    <n v="0"/>
    <n v="0"/>
    <n v="0"/>
  </r>
  <r>
    <s v="BENS MOVEIS"/>
    <s v="1.2.3.1.1.04"/>
    <x v="2"/>
    <s v="MOBILIÁRIO EM GERAL"/>
    <d v="2000-06-06T00:00:00"/>
    <s v="0148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505"/>
    <s v="Cadeira Giratória "/>
    <s v="Coordenadoria de Transporte"/>
    <n v="110"/>
    <n v="0"/>
    <n v="0"/>
    <n v="0"/>
    <n v="0"/>
    <n v="0"/>
  </r>
  <r>
    <s v="BENS MOVEIS"/>
    <s v="1.2.3.1.1.04"/>
    <x v="2"/>
    <s v="MOBILIÁRIO EM GERAL"/>
    <d v="2000-06-06T00:00:00"/>
    <s v="01406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62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46"/>
    <s v="Poltrona "/>
    <s v="Auditório Piso Diamantina 2º andar"/>
    <n v="87.6"/>
    <n v="0"/>
    <n v="0"/>
    <n v="0"/>
    <n v="0"/>
    <n v="0"/>
  </r>
  <r>
    <s v="BENS MOVEIS"/>
    <s v="1.2.3.1.1.04"/>
    <x v="2"/>
    <s v="MOBILIÁRIO EM GERAL"/>
    <d v="2000-06-06T00:00:00"/>
    <s v="01473"/>
    <s v="Poltrona "/>
    <s v="Coordenadoria de Transporte"/>
    <n v="87.6"/>
    <n v="0"/>
    <n v="0"/>
    <n v="0"/>
    <n v="0"/>
    <n v="0"/>
  </r>
  <r>
    <s v="BENS MOVEIS"/>
    <s v="1.2.3.1.1.04"/>
    <x v="2"/>
    <s v="MOBILIÁRIO EM GERAL"/>
    <d v="2000-06-06T00:00:00"/>
    <s v="01409"/>
    <s v="Poltrona"/>
    <s v="Gerência de Inscrição e Registro"/>
    <n v="87.6"/>
    <n v="0"/>
    <n v="0"/>
    <n v="0"/>
    <n v="0"/>
    <n v="0"/>
  </r>
  <r>
    <s v="BENS MOVEIS"/>
    <s v="1.2.3.1.1.04"/>
    <x v="2"/>
    <s v="MOBILIÁRIO EM GERAL"/>
    <d v="2000-06-06T00:00:00"/>
    <s v="01453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1"/>
    <s v="Poltrona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51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9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2"/>
    <s v="Poltrona"/>
    <s v="Presidencia"/>
    <n v="87.6"/>
    <n v="0"/>
    <n v="0"/>
    <n v="0"/>
    <n v="0"/>
    <n v="0"/>
  </r>
  <r>
    <s v="BENS MOVEIS"/>
    <s v="1.2.3.1.1.04"/>
    <x v="2"/>
    <s v="MOBILIÁRIO EM GERAL"/>
    <d v="2000-06-06T00:00:00"/>
    <s v="01500"/>
    <s v="Poltrona "/>
    <s v="Delegacia Regional Patos de Minas"/>
    <n v="87.6"/>
    <n v="0"/>
    <n v="0"/>
    <n v="0"/>
    <n v="0"/>
    <n v="0"/>
  </r>
  <r>
    <s v="BENS MOVEIS"/>
    <s v="1.2.3.1.1.04"/>
    <x v="2"/>
    <s v="MOBILIÁRIO EM GERAL"/>
    <d v="2000-06-06T00:00:00"/>
    <s v="01438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82"/>
    <s v="Poltrona"/>
    <s v="Subcoordenação de Serviço de Execução Fiscal"/>
    <n v="87.6"/>
    <n v="0"/>
    <n v="0"/>
    <n v="0"/>
    <n v="0"/>
    <n v="0"/>
  </r>
  <r>
    <s v="BENS MOVEIS"/>
    <s v="1.2.3.1.1.04"/>
    <x v="2"/>
    <s v="MOBILIÁRIO EM GERAL"/>
    <d v="2000-06-06T00:00:00"/>
    <s v="01445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44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65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3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70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0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1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2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7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1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9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36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27"/>
    <s v="Poltrona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91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20"/>
    <s v="Poltrona "/>
    <s v="Coordenadoria de Compras Almoxarifado e Patrimônio"/>
    <n v="87.6"/>
    <n v="0"/>
    <n v="0"/>
    <n v="0"/>
    <n v="0"/>
    <n v="0"/>
  </r>
  <r>
    <s v="BENS MOVEIS"/>
    <s v="1.2.3.1.1.04"/>
    <x v="2"/>
    <s v="MOBILIÁRIO EM GERAL"/>
    <d v="2000-06-06T00:00:00"/>
    <s v="01449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81"/>
    <s v="Poltrona "/>
    <s v="Gerência de Recursos Humanos"/>
    <n v="87.6"/>
    <n v="0"/>
    <n v="0"/>
    <n v="0"/>
    <n v="0"/>
    <n v="0"/>
  </r>
  <r>
    <s v="BENS MOVEIS"/>
    <s v="1.2.3.1.1.04"/>
    <x v="2"/>
    <s v="MOBILIÁRIO EM GERAL"/>
    <d v="2000-06-06T00:00:00"/>
    <s v="0146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95"/>
    <s v="Poltrona "/>
    <s v="Delegacia Regional Tres Corações"/>
    <n v="87.6"/>
    <n v="0"/>
    <n v="0"/>
    <n v="0"/>
    <n v="0"/>
    <n v="0"/>
  </r>
  <r>
    <s v="BENS MOVEIS"/>
    <s v="1.2.3.1.1.04"/>
    <x v="2"/>
    <s v="MOBILIÁRIO EM GERAL"/>
    <d v="2000-06-06T00:00:00"/>
    <s v="0148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0"/>
    <s v="Poltrona"/>
    <s v="à classificar"/>
    <n v="87.6"/>
    <n v="0"/>
    <n v="0"/>
    <n v="0"/>
    <n v="0"/>
    <n v="0"/>
  </r>
  <r>
    <s v="BENS MOVEIS"/>
    <s v="1.2.3.1.1.04"/>
    <x v="2"/>
    <s v="MOBILIÁRIO EM GERAL"/>
    <d v="2000-06-06T00:00:00"/>
    <s v="01415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74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32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9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0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8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7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4"/>
    <s v="Poltrona "/>
    <s v="Delegacia Regional Governador Valadares"/>
    <n v="87.6"/>
    <n v="0"/>
    <n v="0"/>
    <n v="0"/>
    <n v="0"/>
    <n v="0"/>
  </r>
  <r>
    <s v="BENS MOVEIS"/>
    <s v="1.2.3.1.1.04"/>
    <x v="2"/>
    <s v="MOBILIÁRIO EM GERAL"/>
    <d v="2000-06-06T00:00:00"/>
    <s v="01435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89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39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6"/>
    <s v="Poltrona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58"/>
    <s v="Poltrona"/>
    <s v="DEPOSITO"/>
    <n v="87.6"/>
    <n v="0"/>
    <n v="0"/>
    <n v="0"/>
    <n v="0"/>
    <n v="0"/>
  </r>
  <r>
    <s v="BENS MOVEIS"/>
    <s v="1.2.3.1.1.04"/>
    <x v="2"/>
    <s v="MOBILIÁRIO EM GERAL"/>
    <d v="2000-06-06T00:00:00"/>
    <s v="01433"/>
    <s v="Poltrona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6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9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5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0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50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9T00:00:00"/>
    <s v="01404"/>
    <s v="Mesa Escrivaninha c/ 3 Gavetas"/>
    <s v="Coordenadoria de Protocolo e Arquivo"/>
    <n v="159.5"/>
    <n v="0"/>
    <n v="0"/>
    <n v="0"/>
    <n v="0"/>
    <n v="0"/>
  </r>
  <r>
    <s v="BENS MOVEIS"/>
    <s v="1.2.3.1.1.04"/>
    <x v="2"/>
    <s v="MOBILIÁRIO EM GERAL"/>
    <d v="2000-10-31T00:00:00"/>
    <s v="01521"/>
    <s v="Placa "/>
    <s v="Auditório Santa Catarina"/>
    <n v="568"/>
    <n v="0"/>
    <n v="0"/>
    <n v="0"/>
    <n v="0"/>
    <n v="0"/>
  </r>
  <r>
    <s v="BENS MOVEIS"/>
    <s v="1.2.3.1.1.04"/>
    <x v="2"/>
    <s v="MOBILIÁRIO EM GERAL"/>
    <d v="2000-12-15T00:00:00"/>
    <s v="01522"/>
    <s v="Estante de Aço "/>
    <s v="AUDITÓRIO 2"/>
    <n v="195.07"/>
    <n v="0"/>
    <n v="0"/>
    <n v="0"/>
    <n v="0"/>
    <n v="0"/>
  </r>
  <r>
    <s v="BENS MOVEIS"/>
    <s v="1.2.3.1.1.04"/>
    <x v="2"/>
    <s v="MOBILIÁRIO EM GERAL"/>
    <d v="2000-12-15T00:00:00"/>
    <s v="01510"/>
    <s v="Armário Pandim CH-24 190x080x038"/>
    <s v="Delegacia Regional Montes Claros"/>
    <n v="189"/>
    <n v="0"/>
    <n v="0"/>
    <n v="0"/>
    <n v="0"/>
    <n v="0"/>
  </r>
  <r>
    <s v="BENS MOVEIS"/>
    <s v="1.2.3.1.1.04"/>
    <x v="2"/>
    <s v="MOBILIÁRIO EM GERAL"/>
    <d v="2000-12-15T00:00:00"/>
    <s v="01523"/>
    <s v="Estante de Aço 2,00x1,10x080-35mm-07 Painéis"/>
    <s v="Delegacia Regional Teofilo Otoni"/>
    <n v="195.07"/>
    <n v="0"/>
    <n v="0"/>
    <n v="0"/>
    <n v="0"/>
    <n v="0"/>
  </r>
  <r>
    <s v="BENS MOVEIS"/>
    <s v="1.2.3.1.1.04"/>
    <x v="2"/>
    <s v="MOBILIÁRIO EM GERAL"/>
    <d v="2000-12-15T00:00:00"/>
    <s v="01524"/>
    <s v="Estante de Aço"/>
    <s v="Delegacia Regional Montes Claros"/>
    <n v="195.06"/>
    <n v="0"/>
    <n v="0"/>
    <n v="0"/>
    <n v="0"/>
    <n v="0"/>
  </r>
  <r>
    <s v="BENS MOVEIS"/>
    <s v="1.2.3.1.1.04"/>
    <x v="2"/>
    <s v="MOBILIÁRIO EM GERAL"/>
    <d v="2001-06-18T00:00:00"/>
    <s v="01548"/>
    <s v="Armário Tomke Misto"/>
    <s v="Delegacia Regional Teofilo Otoni"/>
    <n v="171.78"/>
    <n v="0"/>
    <n v="0"/>
    <n v="0"/>
    <n v="0"/>
    <n v="0"/>
  </r>
  <r>
    <s v="BENS MOVEIS"/>
    <s v="1.2.3.1.1.04"/>
    <x v="2"/>
    <s v="MOBILIÁRIO EM GERAL"/>
    <d v="2001-06-18T00:00:00"/>
    <s v="01547"/>
    <s v="Mesa Santa Tereza "/>
    <s v="Delegacia Regional Ipatinga"/>
    <n v="73.099999999999994"/>
    <n v="0"/>
    <n v="0"/>
    <n v="0"/>
    <n v="0"/>
    <n v="0"/>
  </r>
  <r>
    <s v="BENS MOVEIS"/>
    <s v="1.2.3.1.1.04"/>
    <x v="2"/>
    <s v="MOBILIÁRIO EM GERAL"/>
    <d v="2001-06-18T00:00:00"/>
    <s v="01549"/>
    <s v="Mesa c/02 Gavetas Taurus"/>
    <s v="Coordenadoria de Transporte"/>
    <n v="41.11"/>
    <n v="0"/>
    <n v="0"/>
    <n v="0"/>
    <n v="0"/>
    <n v="0"/>
  </r>
  <r>
    <s v="BENS MOVEIS"/>
    <s v="1.2.3.1.1.04"/>
    <x v="2"/>
    <s v="MOBILIÁRIO EM GERAL"/>
    <d v="2001-06-18T00:00:00"/>
    <s v="01550"/>
    <s v="Poltrona Pres. Lamin-Branco e Base Flex-Plus Dire"/>
    <s v="Delegacia Regional Montes Claros"/>
    <n v="147.5"/>
    <n v="0"/>
    <n v="0"/>
    <n v="0"/>
    <n v="0"/>
    <n v="0"/>
  </r>
  <r>
    <s v="BENS MOVEIS"/>
    <s v="1.2.3.1.1.04"/>
    <x v="2"/>
    <s v="MOBILIÁRIO EM GERAL"/>
    <d v="2001-08-14T00:00:00"/>
    <s v="01563"/>
    <s v="Rake"/>
    <s v="Delegacia Regional Diamantina"/>
    <n v="208"/>
    <n v="0"/>
    <n v="0"/>
    <n v="0"/>
    <n v="0"/>
    <n v="0"/>
  </r>
  <r>
    <s v="BENS MOVEIS"/>
    <s v="1.2.3.1.1.04"/>
    <x v="2"/>
    <s v="MOBILIÁRIO EM GERAL"/>
    <d v="2001-09-06T00:00:00"/>
    <s v="01564"/>
    <s v="Mesa p/ Computador 1.15"/>
    <s v="Auditório Piso Diamantina 2º andar"/>
    <n v="72"/>
    <n v="0"/>
    <n v="0"/>
    <n v="0"/>
    <n v="0"/>
    <n v="0"/>
  </r>
  <r>
    <s v="BENS MOVEIS"/>
    <s v="1.2.3.1.1.04"/>
    <x v="2"/>
    <s v="MOBILIÁRIO EM GERAL"/>
    <d v="2002-01-11T00:00:00"/>
    <s v="01388"/>
    <s v="Cadeira Gogo "/>
    <s v="Copa"/>
    <n v="212.8"/>
    <n v="0"/>
    <n v="0"/>
    <n v="0"/>
    <n v="0"/>
    <n v="0"/>
  </r>
  <r>
    <s v="BENS MOVEIS"/>
    <s v="1.2.3.1.1.04"/>
    <x v="2"/>
    <s v="MOBILIÁRIO EM GERAL"/>
    <d v="2002-01-11T00:00:00"/>
    <s v="01387"/>
    <s v="Cadeira Gogo"/>
    <s v="Gerência de Tecnologia da Informação"/>
    <n v="212.8"/>
    <n v="0"/>
    <n v="0"/>
    <n v="0"/>
    <n v="0"/>
    <n v="0"/>
  </r>
  <r>
    <s v="BENS MOVEIS"/>
    <s v="1.2.3.1.1.04"/>
    <x v="2"/>
    <s v="MOBILIÁRIO EM GERAL"/>
    <d v="2002-01-11T00:00:00"/>
    <s v="01385"/>
    <s v="Cadeira Gogo "/>
    <s v="Delegacia Regional Governador Valadares"/>
    <n v="212.8"/>
    <n v="0"/>
    <n v="0"/>
    <n v="0"/>
    <n v="0"/>
    <n v="0"/>
  </r>
  <r>
    <s v="BENS MOVEIS"/>
    <s v="1.2.3.1.1.04"/>
    <x v="2"/>
    <s v="MOBILIÁRIO EM GERAL"/>
    <d v="2002-01-11T00:00:00"/>
    <s v="01386"/>
    <s v="Cadeira Gogo "/>
    <s v="Delegacia Regional Montes Claros"/>
    <n v="212.8"/>
    <n v="0"/>
    <n v="0"/>
    <n v="0"/>
    <n v="0"/>
    <n v="0"/>
  </r>
  <r>
    <s v="BENS MOVEIS"/>
    <s v="1.2.3.1.1.04"/>
    <x v="2"/>
    <s v="MOBILIÁRIO EM GERAL"/>
    <d v="2002-01-12T00:00:00"/>
    <s v="01593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91"/>
    <s v="Cadeira c/ Braço Bahia"/>
    <s v="Supervisão de Almoxarifado"/>
    <n v="262"/>
    <n v="0"/>
    <n v="0"/>
    <n v="0"/>
    <n v="0"/>
    <n v="0"/>
  </r>
  <r>
    <s v="BENS MOVEIS"/>
    <s v="1.2.3.1.1.04"/>
    <x v="2"/>
    <s v="MOBILIÁRIO EM GERAL"/>
    <d v="2002-01-12T00:00:00"/>
    <s v="01589"/>
    <s v="Cadeira c/ Braço Bahia  "/>
    <s v="Copa"/>
    <n v="262"/>
    <n v="0"/>
    <n v="0"/>
    <n v="0"/>
    <n v="0"/>
    <n v="0"/>
  </r>
  <r>
    <s v="BENS MOVEIS"/>
    <s v="1.2.3.1.1.04"/>
    <x v="2"/>
    <s v="MOBILIÁRIO EM GERAL"/>
    <d v="2002-01-12T00:00:00"/>
    <s v="01583"/>
    <s v="Mesa Presidente"/>
    <s v="AUDITÓRIO 2"/>
    <n v="1711.33"/>
    <n v="0"/>
    <n v="0"/>
    <n v="0"/>
    <n v="0"/>
    <n v="0"/>
  </r>
  <r>
    <s v="BENS MOVEIS"/>
    <s v="1.2.3.1.1.04"/>
    <x v="2"/>
    <s v="MOBILIÁRIO EM GERAL"/>
    <d v="2002-01-12T00:00:00"/>
    <s v="01596"/>
    <s v="Cadeira c/ Braço Bahia"/>
    <s v="Delegacia Regional Alfenas"/>
    <n v="262"/>
    <n v="0"/>
    <n v="0"/>
    <n v="0"/>
    <n v="0"/>
    <n v="0"/>
  </r>
  <r>
    <s v="BENS MOVEIS"/>
    <s v="1.2.3.1.1.04"/>
    <x v="2"/>
    <s v="MOBILIÁRIO EM GERAL"/>
    <d v="2002-01-12T00:00:00"/>
    <s v="01586"/>
    <s v="Cadeira c/ Braço Bahia"/>
    <s v="Delegacia Regional Juiz de Fora"/>
    <n v="262"/>
    <n v="0"/>
    <n v="0"/>
    <n v="0"/>
    <n v="0"/>
    <n v="0"/>
  </r>
  <r>
    <s v="BENS MOVEIS"/>
    <s v="1.2.3.1.1.04"/>
    <x v="2"/>
    <s v="MOBILIÁRIO EM GERAL"/>
    <d v="2002-01-12T00:00:00"/>
    <s v="01592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2"/>
    <s v="Mesa Presidente"/>
    <s v="Coordenadoria de Biblioteca"/>
    <n v="1711.33"/>
    <n v="0"/>
    <n v="0"/>
    <n v="0"/>
    <n v="0"/>
    <n v="0"/>
  </r>
  <r>
    <s v="BENS MOVEIS"/>
    <s v="1.2.3.1.1.04"/>
    <x v="2"/>
    <s v="MOBILIÁRIO EM GERAL"/>
    <d v="2002-01-12T00:00:00"/>
    <s v="01594"/>
    <s v="Cadeira c/ Braço Bahia"/>
    <s v="Auditório Piso Diamantina 2º andar"/>
    <n v="262"/>
    <n v="0"/>
    <n v="0"/>
    <n v="0"/>
    <n v="0"/>
    <n v="0"/>
  </r>
  <r>
    <s v="BENS MOVEIS"/>
    <s v="1.2.3.1.1.04"/>
    <x v="2"/>
    <s v="MOBILIÁRIO EM GERAL"/>
    <d v="2002-01-12T00:00:00"/>
    <s v="01590"/>
    <s v="Cadeira c/ Braço Bahia"/>
    <s v="Delegacia Regional Diamantina"/>
    <n v="262"/>
    <n v="0"/>
    <n v="0"/>
    <n v="0"/>
    <n v="0"/>
    <n v="0"/>
  </r>
  <r>
    <s v="BENS MOVEIS"/>
    <s v="1.2.3.1.1.04"/>
    <x v="2"/>
    <s v="MOBILIÁRIO EM GERAL"/>
    <d v="2002-01-12T00:00:00"/>
    <s v="01595"/>
    <s v="Cadeira c/ Braço Bahia"/>
    <s v="Delegacia Regional Teofilo Otoni"/>
    <n v="262"/>
    <n v="0"/>
    <n v="0"/>
    <n v="0"/>
    <n v="0"/>
    <n v="0"/>
  </r>
  <r>
    <s v="BENS MOVEIS"/>
    <s v="1.2.3.1.1.04"/>
    <x v="2"/>
    <s v="MOBILIÁRIO EM GERAL"/>
    <d v="2002-01-12T00:00:00"/>
    <s v="01584"/>
    <s v="Mesa Reunião"/>
    <s v="Delegacia Regional Governador Valadares"/>
    <n v="2891.34"/>
    <n v="0"/>
    <n v="0"/>
    <n v="0"/>
    <n v="0"/>
    <n v="0"/>
  </r>
  <r>
    <s v="BENS MOVEIS"/>
    <s v="1.2.3.1.1.04"/>
    <x v="2"/>
    <s v="MOBILIÁRIO EM GERAL"/>
    <d v="2002-01-12T00:00:00"/>
    <s v="01588"/>
    <s v="Cadeira c/ Braço Bahia"/>
    <s v="AUDITÓRIO 2"/>
    <n v="262"/>
    <n v="0"/>
    <n v="0"/>
    <n v="0"/>
    <n v="0"/>
    <n v="0"/>
  </r>
  <r>
    <s v="BENS MOVEIS"/>
    <s v="1.2.3.1.1.04"/>
    <x v="2"/>
    <s v="MOBILIÁRIO EM GERAL"/>
    <d v="2002-01-12T00:00:00"/>
    <s v="01587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5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29T00:00:00"/>
    <s v="01598"/>
    <s v="Poltrona Giratória c/ Braço"/>
    <s v="Delegacia Regional Montes Claros"/>
    <n v="1958"/>
    <n v="0"/>
    <n v="0"/>
    <n v="0"/>
    <n v="0"/>
    <n v="0"/>
  </r>
  <r>
    <s v="BENS MOVEIS"/>
    <s v="1.2.3.1.1.04"/>
    <x v="2"/>
    <s v="MOBILIÁRIO EM GERAL"/>
    <d v="2002-03-25T00:00:00"/>
    <s v="01604"/>
    <s v="Arquivo de Aço 4 Gavetas"/>
    <s v="Delegacia Regional Juiz de Fora"/>
    <n v="182.28"/>
    <n v="0"/>
    <n v="0"/>
    <n v="0"/>
    <n v="0"/>
    <n v="0"/>
  </r>
  <r>
    <s v="BENS MOVEIS"/>
    <s v="1.2.3.1.1.04"/>
    <x v="2"/>
    <s v="MOBILIÁRIO EM GERAL"/>
    <d v="2002-03-25T00:00:00"/>
    <s v="01603"/>
    <s v="Cadeira Giratória Tecido"/>
    <s v="Gerência da Fiscalização"/>
    <n v="69.75"/>
    <n v="0"/>
    <n v="0"/>
    <n v="0"/>
    <n v="0"/>
    <n v="0"/>
  </r>
  <r>
    <s v="BENS MOVEIS"/>
    <s v="1.2.3.1.1.04"/>
    <x v="2"/>
    <s v="MOBILIÁRIO EM GERAL"/>
    <d v="2002-04-01T00:00:00"/>
    <s v="01607"/>
    <s v="Mesa para Computador 1.15x70x67"/>
    <s v="Gerencia de Comunicação"/>
    <n v="79"/>
    <n v="0"/>
    <n v="0"/>
    <n v="0"/>
    <n v="0"/>
    <n v="0"/>
  </r>
  <r>
    <s v="BENS MOVEIS"/>
    <s v="1.2.3.1.1.04"/>
    <x v="2"/>
    <s v="MOBILIÁRIO EM GERAL"/>
    <d v="2002-04-18T00:00:00"/>
    <s v="01610"/>
    <s v="Gaveteiro-Pastas CMS"/>
    <s v="Auditório Piso Diamantina 2º andar"/>
    <n v="114"/>
    <n v="0"/>
    <n v="0"/>
    <n v="0"/>
    <n v="0"/>
    <n v="0"/>
  </r>
  <r>
    <s v="BENS MOVEIS"/>
    <s v="1.2.3.1.1.04"/>
    <x v="2"/>
    <s v="MOBILIÁRIO EM GERAL"/>
    <d v="2003-04-30T00:00:00"/>
    <s v="01634"/>
    <s v="Mesa Teclado Cultural"/>
    <s v="AV. CONTORNO 7556"/>
    <n v="110"/>
    <n v="0"/>
    <n v="0"/>
    <n v="0"/>
    <n v="0"/>
    <n v="0"/>
  </r>
  <r>
    <s v="BENS MOVEIS"/>
    <s v="1.2.3.1.1.04"/>
    <x v="2"/>
    <s v="MOBILIÁRIO EM GERAL"/>
    <d v="2004-06-21T00:00:00"/>
    <s v="01653"/>
    <s v="Estante 7 paineis"/>
    <s v="Coordenadoria de Biblioteca"/>
    <n v="330"/>
    <n v="0"/>
    <n v="0"/>
    <n v="0"/>
    <n v="0"/>
    <n v="0"/>
  </r>
  <r>
    <s v="BENS MOVEIS"/>
    <s v="1.2.3.1.1.04"/>
    <x v="2"/>
    <s v="MOBILIÁRIO EM GERAL"/>
    <d v="2004-10-04T00:00:00"/>
    <s v="01667"/>
    <s v="Cadeira Giroflex "/>
    <s v="AV. CONTORNO 7556"/>
    <n v="611.63"/>
    <n v="0"/>
    <n v="0"/>
    <n v="0"/>
    <n v="0"/>
    <n v="0"/>
  </r>
  <r>
    <s v="BENS MOVEIS"/>
    <s v="1.2.3.1.1.04"/>
    <x v="2"/>
    <s v="MOBILIÁRIO EM GERAL"/>
    <d v="2006-01-12T00:00:00"/>
    <s v="01676"/>
    <s v="Mesa "/>
    <s v="Delegacia Regional Diamantina"/>
    <n v="140"/>
    <n v="0"/>
    <n v="0"/>
    <n v="0"/>
    <n v="0"/>
    <n v="0"/>
  </r>
  <r>
    <s v="BENS MOVEIS"/>
    <s v="1.2.3.1.1.04"/>
    <x v="2"/>
    <s v="MOBILIÁRIO EM GERAL"/>
    <d v="2006-04-07T00:00:00"/>
    <s v="01682"/>
    <s v="Poltrona Giratória c/ Braço"/>
    <s v="Procuradoria Jurídica"/>
    <n v="2779.99"/>
    <n v="0"/>
    <n v="0"/>
    <n v="0"/>
    <n v="0"/>
    <n v="0"/>
  </r>
  <r>
    <s v="BENS MOVEIS"/>
    <s v="1.2.3.1.1.04"/>
    <x v="2"/>
    <s v="MOBILIÁRIO EM GERAL"/>
    <d v="2006-08-31T00:00:00"/>
    <s v="01686"/>
    <s v="Mesa de Trabalho Noc"/>
    <s v="Gerencia de Comunicação"/>
    <n v="315"/>
    <n v="0"/>
    <n v="0"/>
    <n v="0"/>
    <n v="0"/>
    <n v="0"/>
  </r>
  <r>
    <s v="BENS MOVEIS"/>
    <s v="1.2.3.1.1.04"/>
    <x v="2"/>
    <s v="MOBILIÁRIO EM GERAL"/>
    <d v="2006-12-22T00:00:00"/>
    <s v="0190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4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7"/>
    <s v="Poltrona Itamarati c/ Prancheta"/>
    <s v="Coordenadoria do Setor de Ética"/>
    <n v="550"/>
    <n v="0"/>
    <n v="0"/>
    <n v="0"/>
    <n v="0"/>
    <n v="0"/>
  </r>
  <r>
    <s v="BENS MOVEIS"/>
    <s v="1.2.3.1.1.04"/>
    <x v="2"/>
    <s v="MOBILIÁRIO EM GERAL"/>
    <d v="2006-12-22T00:00:00"/>
    <s v="01892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829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4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98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0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4"/>
    <s v="Poltrona Itamarati c/ Prancheta"/>
    <s v="Copa"/>
    <n v="550"/>
    <n v="0"/>
    <n v="0"/>
    <n v="0"/>
    <n v="0"/>
    <n v="0"/>
  </r>
  <r>
    <s v="BENS MOVEIS"/>
    <s v="1.2.3.1.1.04"/>
    <x v="2"/>
    <s v="MOBILIÁRIO EM GERAL"/>
    <d v="2006-12-22T00:00:00"/>
    <s v="01747"/>
    <s v="Poltrona "/>
    <s v="DEL. REG. GOVERNADOR VALADARES"/>
    <n v="410"/>
    <n v="0"/>
    <n v="0"/>
    <n v="0"/>
    <n v="0"/>
    <n v="0"/>
  </r>
  <r>
    <s v="BENS MOVEIS"/>
    <s v="1.2.3.1.1.04"/>
    <x v="2"/>
    <s v="MOBILIÁRIO EM GERAL"/>
    <d v="2006-12-22T00:00:00"/>
    <s v="01853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769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2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85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2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51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8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56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7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85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65"/>
    <s v="Poltrona Itamarati c/ Prancheta"/>
    <s v="Gerência Geral"/>
    <n v="550"/>
    <n v="0"/>
    <n v="0"/>
    <n v="0"/>
    <n v="0"/>
    <n v="0"/>
  </r>
  <r>
    <s v="BENS MOVEIS"/>
    <s v="1.2.3.1.1.04"/>
    <x v="2"/>
    <s v="MOBILIÁRIO EM GERAL"/>
    <d v="2006-12-22T00:00:00"/>
    <s v="0179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37"/>
    <s v="Poltrona 5001 Giratória Presidente c/ Braço "/>
    <s v="Delegacia Regional Governador Valadares"/>
    <n v="410"/>
    <n v="0"/>
    <n v="0"/>
    <n v="0"/>
    <n v="0"/>
    <n v="0"/>
  </r>
  <r>
    <s v="BENS MOVEIS"/>
    <s v="1.2.3.1.1.04"/>
    <x v="2"/>
    <s v="MOBILIÁRIO EM GERAL"/>
    <d v="2006-12-22T00:00:00"/>
    <s v="01837"/>
    <s v="Poltrona Itamarati c/ Prancheta"/>
    <s v="à classificar"/>
    <n v="550"/>
    <n v="0"/>
    <n v="0"/>
    <n v="0"/>
    <n v="0"/>
    <n v="0"/>
  </r>
  <r>
    <s v="BENS MOVEIS"/>
    <s v="1.2.3.1.1.04"/>
    <x v="2"/>
    <s v="MOBILIÁRIO EM GERAL"/>
    <d v="2006-12-22T00:00:00"/>
    <s v="01884"/>
    <s v="Poltrona Itamarati c/ Prancheta"/>
    <s v="Delegacia Regional Alfenas"/>
    <n v="550"/>
    <n v="0"/>
    <n v="0"/>
    <n v="0"/>
    <n v="0"/>
    <n v="0"/>
  </r>
  <r>
    <s v="BENS MOVEIS"/>
    <s v="1.2.3.1.1.04"/>
    <x v="2"/>
    <s v="MOBILIÁRIO EM GERAL"/>
    <d v="2006-12-22T00:00:00"/>
    <s v="0186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20"/>
    <s v="Poltrona Itamarati c/ Prancheta"/>
    <s v="RECEPÇÃO/UNIMED"/>
    <n v="550"/>
    <n v="0"/>
    <n v="0"/>
    <n v="0"/>
    <n v="0"/>
    <n v="0"/>
  </r>
  <r>
    <s v="BENS MOVEIS"/>
    <s v="1.2.3.1.1.04"/>
    <x v="2"/>
    <s v="MOBILIÁRIO EM GERAL"/>
    <d v="2006-12-22T00:00:00"/>
    <s v="01800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922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871"/>
    <s v="Poltrona Itamarati c/ Prancheta"/>
    <s v="Delegacia Regional Patos de Minas"/>
    <n v="550"/>
    <n v="0"/>
    <n v="0"/>
    <n v="0"/>
    <n v="0"/>
    <n v="0"/>
  </r>
  <r>
    <s v="BENS MOVEIS"/>
    <s v="1.2.3.1.1.04"/>
    <x v="2"/>
    <s v="MOBILIÁRIO EM GERAL"/>
    <d v="2006-12-22T00:00:00"/>
    <s v="01759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52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79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83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929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72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752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7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1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93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841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3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0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79"/>
    <s v="Poltrona Itamarati c/ Prancheta"/>
    <s v="BIBLIOTECA"/>
    <n v="550"/>
    <n v="0"/>
    <n v="0"/>
    <n v="0"/>
    <n v="0"/>
    <n v="0"/>
  </r>
  <r>
    <s v="BENS MOVEIS"/>
    <s v="1.2.3.1.1.04"/>
    <x v="2"/>
    <s v="MOBILIÁRIO EM GERAL"/>
    <d v="2006-12-22T00:00:00"/>
    <s v="01874"/>
    <s v="Poltrona Itamarati c/ Prancheta"/>
    <s v="Coordenadoria de Compras Almoxarifado e Patrimônio"/>
    <n v="550"/>
    <n v="0"/>
    <n v="0"/>
    <n v="0"/>
    <n v="0"/>
    <n v="0"/>
  </r>
  <r>
    <s v="BENS MOVEIS"/>
    <s v="1.2.3.1.1.04"/>
    <x v="2"/>
    <s v="MOBILIÁRIO EM GERAL"/>
    <d v="2006-12-22T00:00:00"/>
    <s v="0193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8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1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88"/>
    <s v="Poltrona Itamarati c/ Prancheta"/>
    <s v="Coordenadoria de Biblioteca"/>
    <n v="550"/>
    <n v="0"/>
    <n v="0"/>
    <n v="0"/>
    <n v="0"/>
    <n v="0"/>
  </r>
  <r>
    <s v="BENS MOVEIS"/>
    <s v="1.2.3.1.1.04"/>
    <x v="2"/>
    <s v="MOBILIÁRIO EM GERAL"/>
    <d v="2006-12-22T00:00:00"/>
    <s v="0186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3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9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6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930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1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0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4"/>
    <s v="Poltrona Itamarati c/ Prancheta"/>
    <s v="Delegacia Regional Muriaé"/>
    <n v="550"/>
    <n v="0"/>
    <n v="0"/>
    <n v="0"/>
    <n v="0"/>
    <n v="0"/>
  </r>
  <r>
    <s v="BENS MOVEIS"/>
    <s v="1.2.3.1.1.04"/>
    <x v="2"/>
    <s v="MOBILIÁRIO EM GERAL"/>
    <d v="2006-12-22T00:00:00"/>
    <s v="0180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2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9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40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4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2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6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838"/>
    <s v="Poltrona Itamarati c/ Prancheta"/>
    <s v="Gerência da Fiscalização"/>
    <n v="550"/>
    <n v="0"/>
    <n v="0"/>
    <n v="0"/>
    <n v="0"/>
    <n v="0"/>
  </r>
  <r>
    <s v="BENS MOVEIS"/>
    <s v="1.2.3.1.1.04"/>
    <x v="2"/>
    <s v="MOBILIÁRIO EM GERAL"/>
    <d v="2006-12-22T00:00:00"/>
    <s v="01916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774"/>
    <s v="Poltrona Itamarati c/ Prancheta"/>
    <s v="Coordenadoria de Transporte"/>
    <n v="550"/>
    <n v="0"/>
    <n v="0"/>
    <n v="0"/>
    <n v="0"/>
    <n v="0"/>
  </r>
  <r>
    <s v="BENS MOVEIS"/>
    <s v="1.2.3.1.1.04"/>
    <x v="2"/>
    <s v="MOBILIÁRIO EM GERAL"/>
    <d v="2006-12-22T00:00:00"/>
    <s v="01893"/>
    <s v="Poltrona Itamarati c/ Prancheta"/>
    <s v="DEL. REG. PATOS DE MINAS"/>
    <n v="550"/>
    <n v="0"/>
    <n v="0"/>
    <n v="0"/>
    <n v="0"/>
    <n v="0"/>
  </r>
  <r>
    <s v="BENS MOVEIS"/>
    <s v="1.2.3.1.1.04"/>
    <x v="2"/>
    <s v="MOBILIÁRIO EM GERAL"/>
    <d v="2006-12-22T00:00:00"/>
    <s v="01770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812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44"/>
    <s v="Poltrona"/>
    <s v="Auditório Santa Catarina"/>
    <n v="410"/>
    <n v="0"/>
    <n v="0"/>
    <n v="0"/>
    <n v="0"/>
    <n v="0"/>
  </r>
  <r>
    <s v="BENS MOVEIS"/>
    <s v="1.2.3.1.1.04"/>
    <x v="2"/>
    <s v="MOBILIÁRIO EM GERAL"/>
    <d v="2006-12-22T00:00:00"/>
    <s v="01763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748"/>
    <s v="Poltron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0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2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19"/>
    <s v="Poltrona Itamarati c/ Prancheta"/>
    <s v="Coordenadoria de Protocolo e Arquivo"/>
    <n v="550"/>
    <n v="0"/>
    <n v="0"/>
    <n v="0"/>
    <n v="0"/>
    <n v="0"/>
  </r>
  <r>
    <s v="BENS MOVEIS"/>
    <s v="1.2.3.1.1.04"/>
    <x v="2"/>
    <s v="MOBILIÁRIO EM GERAL"/>
    <d v="2006-12-22T00:00:00"/>
    <s v="017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8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38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768"/>
    <s v="Poltrona Itamarati c/ Prancheta"/>
    <s v="Subcoordenação de Serviço de Execução Fiscal"/>
    <n v="550"/>
    <n v="0"/>
    <n v="0"/>
    <n v="0"/>
    <n v="0"/>
    <n v="0"/>
  </r>
  <r>
    <s v="BENS MOVEIS"/>
    <s v="1.2.3.1.1.04"/>
    <x v="2"/>
    <s v="MOBILIÁRIO EM GERAL"/>
    <d v="2006-12-22T00:00:00"/>
    <s v="01897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876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0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42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0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1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40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25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54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2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36"/>
    <s v="Poltrona "/>
    <s v="AV. CONTORNO 7556"/>
    <n v="410"/>
    <n v="0"/>
    <n v="0"/>
    <n v="0"/>
    <n v="0"/>
    <n v="0"/>
  </r>
  <r>
    <s v="BENS MOVEIS"/>
    <s v="1.2.3.1.1.04"/>
    <x v="2"/>
    <s v="MOBILIÁRIO EM GERAL"/>
    <d v="2006-12-22T00:00:00"/>
    <s v="01936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90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7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3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3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2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9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3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49"/>
    <s v="Poltrona 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64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59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937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1"/>
    <s v="Poltrona Itamarati c/ Prancheta"/>
    <s v="Delegacia Regional Uberlândia"/>
    <n v="550"/>
    <n v="0"/>
    <n v="0"/>
    <n v="0"/>
    <n v="0"/>
    <n v="0"/>
  </r>
  <r>
    <s v="BENS MOVEIS"/>
    <s v="1.2.3.1.1.04"/>
    <x v="2"/>
    <s v="MOBILIÁRIO EM GERAL"/>
    <d v="2006-12-22T00:00:00"/>
    <s v="01907"/>
    <s v="Poltrona Itamarati c/ Prancheta"/>
    <s v="Auditoria Interna"/>
    <n v="550"/>
    <n v="0"/>
    <n v="0"/>
    <n v="0"/>
    <n v="0"/>
    <n v="0"/>
  </r>
  <r>
    <s v="BENS MOVEIS"/>
    <s v="1.2.3.1.1.04"/>
    <x v="2"/>
    <s v="MOBILIÁRIO EM GERAL"/>
    <d v="2006-12-22T00:00:00"/>
    <s v="01828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4"/>
    <s v="Poltrona Itamarati c/ Prancheta"/>
    <s v="DEL. REG. GOVERNADOR VALADARES"/>
    <n v="550"/>
    <n v="0"/>
    <n v="0"/>
    <n v="0"/>
    <n v="0"/>
    <n v="0"/>
  </r>
  <r>
    <s v="BENS MOVEIS"/>
    <s v="1.2.3.1.1.04"/>
    <x v="2"/>
    <s v="MOBILIÁRIO EM GERAL"/>
    <d v="2006-12-22T00:00:00"/>
    <s v="01909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5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43"/>
    <s v="Poltrona Itamarati c/ Prancheta"/>
    <s v="COMUNICAÇÃO E EVENTOS"/>
    <n v="550"/>
    <n v="0"/>
    <n v="0"/>
    <n v="0"/>
    <n v="0"/>
    <n v="0"/>
  </r>
  <r>
    <s v="BENS MOVEIS"/>
    <s v="1.2.3.1.1.04"/>
    <x v="2"/>
    <s v="MOBILIÁRIO EM GERAL"/>
    <d v="2006-12-22T00:00:00"/>
    <s v="019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41"/>
    <s v="Poltrona"/>
    <s v="Delegacia Regional Montes Claros"/>
    <n v="410.02"/>
    <n v="0"/>
    <n v="0"/>
    <n v="0"/>
    <n v="0"/>
    <n v="0"/>
  </r>
  <r>
    <s v="BENS MOVEIS"/>
    <s v="1.2.3.1.1.04"/>
    <x v="2"/>
    <s v="MOBILIÁRIO EM GERAL"/>
    <d v="2006-12-22T00:00:00"/>
    <s v="01941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9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18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2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85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0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4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9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0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42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45"/>
    <s v="Poltrona "/>
    <s v="Coordenadoria de Transporte"/>
    <n v="410"/>
    <n v="0"/>
    <n v="0"/>
    <n v="0"/>
    <n v="0"/>
    <n v="0"/>
  </r>
  <r>
    <s v="BENS MOVEIS"/>
    <s v="1.2.3.1.1.04"/>
    <x v="2"/>
    <s v="MOBILIÁRIO EM GERAL"/>
    <d v="2006-12-22T00:00:00"/>
    <s v="01901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42"/>
    <s v="Poltrona "/>
    <s v="Supervisão de Almoxarifado"/>
    <n v="410"/>
    <n v="0"/>
    <n v="0"/>
    <n v="0"/>
    <n v="0"/>
    <n v="0"/>
  </r>
  <r>
    <s v="BENS MOVEIS"/>
    <s v="1.2.3.1.1.04"/>
    <x v="2"/>
    <s v="MOBILIÁRIO EM GERAL"/>
    <d v="2006-12-22T00:00:00"/>
    <s v="01808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2"/>
    <s v="Poltrona Itamarati c/ Prancheta"/>
    <s v="AUDITÓRIO 2º ANDAR PISO DIAMANTINA"/>
    <n v="550"/>
    <n v="0"/>
    <n v="0"/>
    <n v="0"/>
    <n v="0"/>
    <n v="0"/>
  </r>
  <r>
    <s v="BENS MOVEIS"/>
    <s v="1.2.3.1.1.04"/>
    <x v="2"/>
    <s v="MOBILIÁRIO EM GERAL"/>
    <d v="2006-12-22T00:00:00"/>
    <s v="0191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39"/>
    <s v="Poltrona "/>
    <s v="Delegacia Regional Montes Claros"/>
    <n v="410"/>
    <n v="0"/>
    <n v="0"/>
    <n v="0"/>
    <n v="0"/>
    <n v="0"/>
  </r>
  <r>
    <s v="BENS MOVEIS"/>
    <s v="1.2.3.1.1.04"/>
    <x v="2"/>
    <s v="MOBILIÁRIO EM GERAL"/>
    <d v="2006-12-22T00:00:00"/>
    <s v="0178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7-01-31T00:00:00"/>
    <s v="01970"/>
    <s v="Mesa"/>
    <s v="AV. CONTORNO 7556"/>
    <n v="139"/>
    <n v="0"/>
    <n v="0"/>
    <n v="0"/>
    <n v="0"/>
    <n v="0"/>
  </r>
  <r>
    <s v="BENS MOVEIS"/>
    <s v="1.2.3.1.1.04"/>
    <x v="2"/>
    <s v="MOBILIÁRIO EM GERAL"/>
    <d v="2007-01-31T00:00:00"/>
    <s v="01969"/>
    <s v="Mesa Modular Nogal"/>
    <s v="Delegacia Regional Ipatinga"/>
    <n v="1153.2"/>
    <n v="0"/>
    <n v="0"/>
    <n v="0"/>
    <n v="0"/>
    <n v="0"/>
  </r>
  <r>
    <s v="BENS MOVEIS"/>
    <s v="1.2.3.1.1.04"/>
    <x v="2"/>
    <s v="MOBILIÁRIO EM GERAL"/>
    <d v="2007-02-23T00:00:00"/>
    <s v="02000"/>
    <s v="Cadeira Caixa170 com Arco Com Caximbo"/>
    <s v="Delegacia Regional Montes Claros"/>
    <n v="160"/>
    <n v="0"/>
    <n v="0"/>
    <n v="0"/>
    <n v="0"/>
    <n v="0"/>
  </r>
  <r>
    <s v="BENS MOVEIS"/>
    <s v="1.2.3.1.1.04"/>
    <x v="2"/>
    <s v="MOBILIÁRIO EM GERAL"/>
    <d v="2007-02-23T00:00:00"/>
    <s v="01978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3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2001"/>
    <s v="Banco"/>
    <s v="Delegacia Regional Montes Claros"/>
    <n v="450"/>
    <n v="0"/>
    <n v="0"/>
    <n v="0"/>
    <n v="0"/>
    <n v="0"/>
  </r>
  <r>
    <s v="BENS MOVEIS"/>
    <s v="1.2.3.1.1.04"/>
    <x v="2"/>
    <s v="MOBILIÁRIO EM GERAL"/>
    <d v="2007-02-23T00:00:00"/>
    <s v="01980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1"/>
    <s v="Estante Biblioteca Elite EA 150"/>
    <s v="Delegacia Regional Montes Claros"/>
    <n v="550"/>
    <n v="0"/>
    <n v="0"/>
    <n v="0"/>
    <n v="0"/>
    <n v="0"/>
  </r>
  <r>
    <s v="BENS MOVEIS"/>
    <s v="1.2.3.1.1.04"/>
    <x v="2"/>
    <s v="MOBILIÁRIO EM GERAL"/>
    <d v="2007-02-23T00:00:00"/>
    <s v="01983"/>
    <s v="Mesa Incoflex 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4"/>
    <s v="Mesa Incoflex FP 359 Tel Pees Duplos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8"/>
    <s v="Mesa F05"/>
    <s v="AUDITÓRIO 1"/>
    <n v="130"/>
    <n v="0"/>
    <n v="0"/>
    <n v="0"/>
    <n v="0"/>
    <n v="0"/>
  </r>
  <r>
    <s v="BENS MOVEIS"/>
    <s v="1.2.3.1.1.04"/>
    <x v="2"/>
    <s v="MOBILIÁRIO EM GERAL"/>
    <d v="2007-02-23T00:00:00"/>
    <s v="02004"/>
    <s v="Mesa FP 699 "/>
    <s v="Delegacia Regional Juiz de Fora"/>
    <n v="360"/>
    <n v="0"/>
    <n v="0"/>
    <n v="0"/>
    <n v="0"/>
    <n v="0"/>
  </r>
  <r>
    <s v="BENS MOVEIS"/>
    <s v="1.2.3.1.1.04"/>
    <x v="2"/>
    <s v="MOBILIÁRIO EM GERAL"/>
    <d v="2007-02-23T00:00:00"/>
    <s v="01989"/>
    <s v="Estante Biblioteca Elite EA 150"/>
    <s v="Auditório Santa Catarina"/>
    <n v="550"/>
    <n v="0"/>
    <n v="0"/>
    <n v="0"/>
    <n v="0"/>
    <n v="0"/>
  </r>
  <r>
    <s v="BENS MOVEIS"/>
    <s v="1.2.3.1.1.04"/>
    <x v="2"/>
    <s v="MOBILIÁRIO EM GERAL"/>
    <d v="2007-02-23T00:00:00"/>
    <s v="01992"/>
    <s v="Estante Biblioteca Elite EA 150"/>
    <s v="Gerência da Fiscalização"/>
    <n v="550"/>
    <n v="0"/>
    <n v="0"/>
    <n v="0"/>
    <n v="0"/>
    <n v="0"/>
  </r>
  <r>
    <s v="BENS MOVEIS"/>
    <s v="1.2.3.1.1.04"/>
    <x v="2"/>
    <s v="MOBILIÁRIO EM GERAL"/>
    <d v="2007-02-23T00:00:00"/>
    <s v="01979"/>
    <s v="Cadeira"/>
    <s v="Diretoria Financeira"/>
    <n v="140"/>
    <n v="0"/>
    <n v="0"/>
    <n v="0"/>
    <n v="0"/>
    <n v="0"/>
  </r>
  <r>
    <s v="BENS MOVEIS"/>
    <s v="1.2.3.1.1.04"/>
    <x v="2"/>
    <s v="MOBILIÁRIO EM GERAL"/>
    <d v="2007-02-23T00:00:00"/>
    <s v="01977"/>
    <s v="Cadeira"/>
    <s v="Sala de Reuniões da Presidência"/>
    <n v="140"/>
    <n v="0"/>
    <n v="0"/>
    <n v="0"/>
    <n v="0"/>
    <n v="0"/>
  </r>
  <r>
    <s v="BENS MOVEIS"/>
    <s v="1.2.3.1.1.04"/>
    <x v="2"/>
    <s v="MOBILIÁRIO EM GERAL"/>
    <d v="2007-02-23T00:00:00"/>
    <s v="01990"/>
    <s v="Estante Biblioteca Elite EA 150"/>
    <s v="à classificar"/>
    <n v="550"/>
    <n v="0"/>
    <n v="0"/>
    <n v="0"/>
    <n v="0"/>
    <n v="0"/>
  </r>
  <r>
    <s v="BENS MOVEIS"/>
    <s v="1.2.3.1.1.04"/>
    <x v="2"/>
    <s v="MOBILIÁRIO EM GERAL"/>
    <d v="2007-02-23T00:00:00"/>
    <s v="01998"/>
    <s v="Cadeira Fixa 303 PE Secret Exec"/>
    <s v="Gerencia de Tecnologia da Informação - Servidor"/>
    <n v="120"/>
    <n v="0"/>
    <n v="0"/>
    <n v="0"/>
    <n v="0"/>
    <n v="0"/>
  </r>
  <r>
    <s v="BENS MOVEIS"/>
    <s v="1.2.3.1.1.04"/>
    <x v="2"/>
    <s v="MOBILIÁRIO EM GERAL"/>
    <d v="2007-02-23T00:00:00"/>
    <s v="01982"/>
    <s v="Cadeira"/>
    <s v="Delegacia Regional Uberaba"/>
    <n v="140"/>
    <n v="0"/>
    <n v="0"/>
    <n v="0"/>
    <n v="0"/>
    <n v="0"/>
  </r>
  <r>
    <s v="BENS MOVEIS"/>
    <s v="1.2.3.1.1.04"/>
    <x v="2"/>
    <s v="MOBILIÁRIO EM GERAL"/>
    <d v="2007-02-23T00:00:00"/>
    <s v="01974"/>
    <s v="Mesa de Reunião Redonda "/>
    <s v="Subcoordenação de Serviço de Execução Fiscal"/>
    <n v="160"/>
    <n v="0"/>
    <n v="0"/>
    <n v="0"/>
    <n v="0"/>
    <n v="0"/>
  </r>
  <r>
    <s v="BENS MOVEIS"/>
    <s v="1.2.3.1.1.04"/>
    <x v="2"/>
    <s v="MOBILIÁRIO EM GERAL"/>
    <d v="2007-02-23T00:00:00"/>
    <s v="01976"/>
    <s v="Cadeira"/>
    <s v="AUDITÓRIO 2"/>
    <n v="140"/>
    <n v="0"/>
    <n v="0"/>
    <n v="0"/>
    <n v="0"/>
    <n v="0"/>
  </r>
  <r>
    <s v="BENS MOVEIS"/>
    <s v="1.2.3.1.1.04"/>
    <x v="2"/>
    <s v="MOBILIÁRIO EM GERAL"/>
    <d v="2007-02-23T00:00:00"/>
    <s v="01997"/>
    <s v="Cadeira Fixa 303 PE Secret Exec"/>
    <s v="AUDITÓRIO 2"/>
    <n v="120"/>
    <n v="0"/>
    <n v="0"/>
    <n v="0"/>
    <n v="0"/>
    <n v="0"/>
  </r>
  <r>
    <s v="BENS MOVEIS"/>
    <s v="1.2.3.1.1.04"/>
    <x v="2"/>
    <s v="MOBILIÁRIO EM GERAL"/>
    <d v="2007-02-23T00:00:00"/>
    <s v="02002"/>
    <s v="Mesa FP 699"/>
    <s v="à classificar"/>
    <n v="360"/>
    <n v="0"/>
    <n v="0"/>
    <n v="0"/>
    <n v="0"/>
    <n v="0"/>
  </r>
  <r>
    <s v="BENS MOVEIS"/>
    <s v="1.2.3.1.1.04"/>
    <x v="2"/>
    <s v="MOBILIÁRIO EM GERAL"/>
    <d v="2007-02-23T00:00:00"/>
    <s v="01975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87"/>
    <s v="Mesa F05"/>
    <s v="Delegacia Regional Juiz de Fora"/>
    <n v="130"/>
    <n v="0"/>
    <n v="0"/>
    <n v="0"/>
    <n v="0"/>
    <n v="0"/>
  </r>
  <r>
    <s v="BENS MOVEIS"/>
    <s v="1.2.3.1.1.04"/>
    <x v="2"/>
    <s v="MOBILIÁRIO EM GERAL"/>
    <d v="2007-02-23T00:00:00"/>
    <s v="01994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1999"/>
    <s v="Cadeira Fixa 303 PE Secret Exec"/>
    <s v="Gerência Geral"/>
    <n v="120"/>
    <n v="0"/>
    <n v="0"/>
    <n v="0"/>
    <n v="0"/>
    <n v="0"/>
  </r>
  <r>
    <s v="BENS MOVEIS"/>
    <s v="1.2.3.1.1.04"/>
    <x v="2"/>
    <s v="MOBILIÁRIO EM GERAL"/>
    <d v="2007-02-23T00:00:00"/>
    <s v="01973"/>
    <s v="Mesa de Reunião Redonda "/>
    <s v="ARQUIVO"/>
    <n v="160"/>
    <n v="0"/>
    <n v="0"/>
    <n v="0"/>
    <n v="0"/>
    <n v="0"/>
  </r>
  <r>
    <s v="BENS MOVEIS"/>
    <s v="1.2.3.1.1.04"/>
    <x v="2"/>
    <s v="MOBILIÁRIO EM GERAL"/>
    <d v="2007-02-23T00:00:00"/>
    <s v="01996"/>
    <s v="Cadeira Fixa 303 PE Secret Exec"/>
    <s v="Delegacia Regional Montes Claros"/>
    <n v="120"/>
    <n v="0"/>
    <n v="0"/>
    <n v="0"/>
    <n v="0"/>
    <n v="0"/>
  </r>
  <r>
    <s v="BENS MOVEIS"/>
    <s v="1.2.3.1.1.04"/>
    <x v="2"/>
    <s v="MOBILIÁRIO EM GERAL"/>
    <d v="2007-02-23T00:00:00"/>
    <s v="01981"/>
    <s v="Cadeira"/>
    <s v="AV. CONTORNO 7556"/>
    <n v="140"/>
    <n v="0"/>
    <n v="0"/>
    <n v="0"/>
    <n v="0"/>
    <n v="0"/>
  </r>
  <r>
    <s v="BENS MOVEIS"/>
    <s v="1.2.3.1.1.04"/>
    <x v="2"/>
    <s v="MOBILIÁRIO EM GERAL"/>
    <d v="2007-02-23T00:00:00"/>
    <s v="02003"/>
    <s v="Mesa FP 699 "/>
    <s v="AV. CONTORNO 7556"/>
    <n v="360"/>
    <n v="0"/>
    <n v="0"/>
    <n v="0"/>
    <n v="0"/>
    <n v="0"/>
  </r>
  <r>
    <s v="BENS MOVEIS"/>
    <s v="1.2.3.1.1.04"/>
    <x v="2"/>
    <s v="MOBILIÁRIO EM GERAL"/>
    <d v="2007-02-23T00:00:00"/>
    <s v="01995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3-06T00:00:00"/>
    <s v="02009"/>
    <s v="Estante de Aço"/>
    <s v="Delegacia Regional Teofilo Otoni"/>
    <n v="126"/>
    <n v="0"/>
    <n v="0"/>
    <n v="0"/>
    <n v="0"/>
    <n v="0"/>
  </r>
  <r>
    <s v="BENS MOVEIS"/>
    <s v="1.2.3.1.1.04"/>
    <x v="2"/>
    <s v="MOBILIÁRIO EM GERAL"/>
    <d v="2007-03-06T00:00:00"/>
    <s v="02021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7"/>
    <s v="Cadeira Clio Ass/encosto"/>
    <s v="Delegacia Regional Teofilo Otoni"/>
    <n v="30"/>
    <n v="0"/>
    <n v="0"/>
    <n v="0"/>
    <n v="0"/>
    <n v="0"/>
  </r>
  <r>
    <s v="BENS MOVEIS"/>
    <s v="1.2.3.1.1.04"/>
    <x v="2"/>
    <s v="MOBILIÁRIO EM GERAL"/>
    <d v="2007-03-06T00:00:00"/>
    <s v="02015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4"/>
    <s v="Cadeira Clio Ass/encosto"/>
    <s v="Delegacia Regional Juiz de Fora"/>
    <n v="51"/>
    <n v="0"/>
    <n v="0"/>
    <n v="0"/>
    <n v="0"/>
    <n v="0"/>
  </r>
  <r>
    <s v="BENS MOVEIS"/>
    <s v="1.2.3.1.1.04"/>
    <x v="2"/>
    <s v="MOBILIÁRIO EM GERAL"/>
    <d v="2007-03-06T00:00:00"/>
    <s v="02010"/>
    <s v="Estante de Aço"/>
    <s v="Delegacia Regional Juiz de Fora"/>
    <n v="126"/>
    <n v="0"/>
    <n v="0"/>
    <n v="0"/>
    <n v="0"/>
    <n v="0"/>
  </r>
  <r>
    <s v="BENS MOVEIS"/>
    <s v="1.2.3.1.1.04"/>
    <x v="2"/>
    <s v="MOBILIÁRIO EM GERAL"/>
    <d v="2007-03-06T00:00:00"/>
    <s v="02029"/>
    <s v="Mesa Redonda"/>
    <s v="AUDITÓRIO 1"/>
    <n v="149"/>
    <n v="0"/>
    <n v="0"/>
    <n v="0"/>
    <n v="0"/>
    <n v="0"/>
  </r>
  <r>
    <s v="BENS MOVEIS"/>
    <s v="1.2.3.1.1.04"/>
    <x v="2"/>
    <s v="MOBILIÁRIO EM GERAL"/>
    <d v="2007-03-06T00:00:00"/>
    <s v="02011"/>
    <s v="Cadeira Clio Ass/encosto"/>
    <s v="AV. CONTORNO 7556"/>
    <n v="51"/>
    <n v="0"/>
    <n v="0"/>
    <n v="0"/>
    <n v="0"/>
    <n v="0"/>
  </r>
  <r>
    <s v="BENS MOVEIS"/>
    <s v="1.2.3.1.1.04"/>
    <x v="2"/>
    <s v="MOBILIÁRIO EM GERAL"/>
    <d v="2007-03-06T00:00:00"/>
    <s v="02026"/>
    <s v="Cadeira Clio Ass/encosto"/>
    <s v="Delegacia Regional Montes Claros"/>
    <n v="51"/>
    <n v="0"/>
    <n v="0"/>
    <n v="0"/>
    <n v="0"/>
    <n v="0"/>
  </r>
  <r>
    <s v="BENS MOVEIS"/>
    <s v="1.2.3.1.1.04"/>
    <x v="2"/>
    <s v="MOBILIÁRIO EM GERAL"/>
    <d v="2007-03-06T00:00:00"/>
    <s v="02008"/>
    <s v="Estante de Aço"/>
    <s v="DEPOSITO"/>
    <n v="126"/>
    <n v="0"/>
    <n v="0"/>
    <n v="0"/>
    <n v="0"/>
    <n v="0"/>
  </r>
  <r>
    <s v="BENS MOVEIS"/>
    <s v="1.2.3.1.1.04"/>
    <x v="2"/>
    <s v="MOBILIÁRIO EM GERAL"/>
    <d v="2007-03-06T00:00:00"/>
    <s v="02025"/>
    <s v="Cadeira Clio Ass/encosto"/>
    <s v="Delegacia Regional Divinópolis"/>
    <n v="51"/>
    <n v="0"/>
    <n v="0"/>
    <n v="0"/>
    <n v="0"/>
    <n v="0"/>
  </r>
  <r>
    <s v="BENS MOVEIS"/>
    <s v="1.2.3.1.1.04"/>
    <x v="2"/>
    <s v="MOBILIÁRIO EM GERAL"/>
    <d v="2007-03-06T00:00:00"/>
    <s v="02023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6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9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2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8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12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07"/>
    <s v="Mesa Tampo Granito"/>
    <s v="AUDITÓRIO 2"/>
    <n v="828"/>
    <n v="0"/>
    <n v="0"/>
    <n v="0"/>
    <n v="0"/>
    <n v="0"/>
  </r>
  <r>
    <s v="BENS MOVEIS"/>
    <s v="1.2.3.1.1.04"/>
    <x v="2"/>
    <s v="MOBILIÁRIO EM GERAL"/>
    <d v="2007-03-06T00:00:00"/>
    <s v="02014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3"/>
    <s v="Cadeira Clio Ass/encosto"/>
    <s v="Gerência da Fiscalização"/>
    <n v="51"/>
    <n v="0"/>
    <n v="0"/>
    <n v="0"/>
    <n v="0"/>
    <n v="0"/>
  </r>
  <r>
    <s v="BENS MOVEIS"/>
    <s v="1.2.3.1.1.04"/>
    <x v="2"/>
    <s v="MOBILIÁRIO EM GERAL"/>
    <d v="2007-03-06T00:00:00"/>
    <s v="02017"/>
    <s v="Cadeira Clio Ass/encosto"/>
    <s v="DEL. REG. GOVERNADOR VALADARES"/>
    <n v="51"/>
    <n v="0"/>
    <n v="0"/>
    <n v="0"/>
    <n v="0"/>
    <n v="0"/>
  </r>
  <r>
    <s v="BENS MOVEIS"/>
    <s v="1.2.3.1.1.04"/>
    <x v="2"/>
    <s v="MOBILIÁRIO EM GERAL"/>
    <d v="2007-03-06T00:00:00"/>
    <s v="02020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28"/>
    <s v="Mesa Modular"/>
    <s v="Delegacia Regional Teofilo Otoni"/>
    <n v="291.64999999999998"/>
    <n v="0"/>
    <n v="0"/>
    <n v="0"/>
    <n v="0"/>
    <n v="0"/>
  </r>
  <r>
    <s v="BENS MOVEIS"/>
    <s v="1.2.3.1.1.04"/>
    <x v="2"/>
    <s v="MOBILIÁRIO EM GERAL"/>
    <d v="2007-03-08T00:00:00"/>
    <s v="02031"/>
    <s v="Rack ST BP C/ Chaves 2413"/>
    <s v="Delegacia Regional Teofilo Otoni"/>
    <n v="274.55"/>
    <n v="0"/>
    <n v="0"/>
    <n v="0"/>
    <n v="0"/>
    <n v="0"/>
  </r>
  <r>
    <s v="BENS MOVEIS"/>
    <s v="1.2.3.1.1.04"/>
    <x v="2"/>
    <s v="MOBILIÁRIO EM GERAL"/>
    <d v="2007-03-09T00:00:00"/>
    <s v="02035"/>
    <s v="Mesa Metálica"/>
    <s v="Delegacia Regional Teofilo Otoni"/>
    <n v="150"/>
    <n v="0"/>
    <n v="0"/>
    <n v="0"/>
    <n v="0"/>
    <n v="0"/>
  </r>
  <r>
    <s v="BENS MOVEIS"/>
    <s v="1.2.3.1.1.04"/>
    <x v="2"/>
    <s v="MOBILIÁRIO EM GERAL"/>
    <d v="2007-03-09T00:00:00"/>
    <s v="02036"/>
    <s v="Mesa Metálica"/>
    <s v="Delegacia Regional Montes Claros"/>
    <n v="150"/>
    <n v="0"/>
    <n v="0"/>
    <n v="0"/>
    <n v="0"/>
    <n v="0"/>
  </r>
  <r>
    <s v="BENS MOVEIS"/>
    <s v="1.2.3.1.1.04"/>
    <x v="2"/>
    <s v="MOBILIÁRIO EM GERAL"/>
    <d v="2007-03-23T00:00:00"/>
    <s v="02037"/>
    <s v="Cadeira Presidente c/ braço"/>
    <s v="BIBLIOTECA"/>
    <n v="179"/>
    <n v="0"/>
    <n v="0"/>
    <n v="0"/>
    <n v="0"/>
    <n v="0"/>
  </r>
  <r>
    <s v="BENS MOVEIS"/>
    <s v="1.2.3.1.1.04"/>
    <x v="2"/>
    <s v="MOBILIÁRIO EM GERAL"/>
    <d v="2007-04-26T00:00:00"/>
    <s v="02042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4-26T00:00:00"/>
    <s v="02041"/>
    <s v="Cadeira Escritório "/>
    <s v="Delegacia Regional Montes Claros"/>
    <n v="406"/>
    <n v="0"/>
    <n v="0"/>
    <n v="0"/>
    <n v="0"/>
    <n v="0"/>
  </r>
  <r>
    <s v="BENS MOVEIS"/>
    <s v="1.2.3.1.1.04"/>
    <x v="2"/>
    <s v="MOBILIÁRIO EM GERAL"/>
    <d v="2007-04-26T00:00:00"/>
    <s v="02040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6-06T00:00:00"/>
    <s v="02044"/>
    <s v="Cadeira "/>
    <s v="DEL. REG. PATOS DE MINAS"/>
    <n v="80.63"/>
    <n v="0"/>
    <n v="0"/>
    <n v="0"/>
    <n v="0"/>
    <n v="0"/>
  </r>
  <r>
    <s v="BENS MOVEIS"/>
    <s v="1.2.3.1.1.04"/>
    <x v="2"/>
    <s v="MOBILIÁRIO EM GERAL"/>
    <d v="2007-06-06T00:00:00"/>
    <s v="02043"/>
    <s v="Mesa Computador"/>
    <s v="DEL. REG. GOVERNADOR VALADARES"/>
    <n v="122.37"/>
    <n v="0"/>
    <n v="0"/>
    <n v="0"/>
    <n v="0"/>
    <n v="0"/>
  </r>
  <r>
    <s v="BENS MOVEIS"/>
    <s v="1.2.3.1.1.04"/>
    <x v="2"/>
    <s v="MOBILIÁRIO EM GERAL"/>
    <d v="2007-08-07T00:00:00"/>
    <s v="02058"/>
    <s v="Mesa Teclado Central JM"/>
    <s v="Delegacia Regional Teofilo Otoni"/>
    <n v="120"/>
    <n v="0"/>
    <n v="0"/>
    <n v="0"/>
    <n v="0"/>
    <n v="0"/>
  </r>
  <r>
    <s v="BENS MOVEIS"/>
    <s v="1.2.3.1.1.04"/>
    <x v="2"/>
    <s v="MOBILIÁRIO EM GERAL"/>
    <d v="2007-11-14T00:00:00"/>
    <s v="02063"/>
    <s v="Mesa de Centro Standard"/>
    <s v="AUDITÓRIO 2"/>
    <n v="122"/>
    <n v="0"/>
    <n v="0"/>
    <n v="0"/>
    <n v="0"/>
    <n v="0"/>
  </r>
  <r>
    <s v="BENS MOVEIS"/>
    <s v="1.2.3.1.1.04"/>
    <x v="2"/>
    <s v="MOBILIÁRIO EM GERAL"/>
    <d v="2007-11-14T00:00:00"/>
    <s v="02065"/>
    <s v="Arquivo de Aço c/ 4 Gavetas Ch 24 c/ Carrinho Telescópio"/>
    <s v="Delegacia Regional Uberlândia"/>
    <n v="627"/>
    <n v="0"/>
    <n v="0"/>
    <n v="0"/>
    <n v="0"/>
    <n v="0"/>
  </r>
  <r>
    <s v="BENS MOVEIS"/>
    <s v="1.2.3.1.1.04"/>
    <x v="2"/>
    <s v="MOBILIÁRIO EM GERAL"/>
    <d v="2007-11-29T00:00:00"/>
    <s v="02066"/>
    <s v="Rack 9 p Fech"/>
    <s v="COMPRAS"/>
    <n v="1095"/>
    <n v="0"/>
    <n v="0"/>
    <n v="0"/>
    <n v="0"/>
    <n v="0"/>
  </r>
  <r>
    <s v="BENS MOVEIS"/>
    <s v="1.2.3.1.1.04"/>
    <x v="2"/>
    <s v="MOBILIÁRIO EM GERAL"/>
    <d v="2007-11-30T00:00:00"/>
    <s v="02071"/>
    <s v="Cadeira Giratória Talarico"/>
    <s v="Delegacia Regional Diamantina"/>
    <n v="200"/>
    <n v="0"/>
    <n v="0"/>
    <n v="0"/>
    <n v="0"/>
    <n v="0"/>
  </r>
  <r>
    <s v="BENS MOVEIS"/>
    <s v="1.2.3.1.1.04"/>
    <x v="2"/>
    <s v="MOBILIÁRIO EM GERAL"/>
    <d v="2007-11-30T00:00:00"/>
    <s v="02243"/>
    <s v="Caderia Fixa"/>
    <s v="Delegacia Regional Montes Claros"/>
    <n v="74"/>
    <n v="0"/>
    <n v="0"/>
    <n v="0"/>
    <n v="0"/>
    <n v="0"/>
  </r>
  <r>
    <s v="BENS MOVEIS"/>
    <s v="1.2.3.1.1.04"/>
    <x v="2"/>
    <s v="MOBILIÁRIO EM GERAL"/>
    <d v="2007-11-30T00:00:00"/>
    <s v="02068"/>
    <s v="Mesa Secretária "/>
    <s v="Delegacia Regional Juiz de Fora"/>
    <n v="231"/>
    <n v="0"/>
    <n v="0"/>
    <n v="0"/>
    <n v="0"/>
    <n v="0"/>
  </r>
  <r>
    <s v="BENS MOVEIS"/>
    <s v="1.2.3.1.1.04"/>
    <x v="2"/>
    <s v="MOBILIÁRIO EM GERAL"/>
    <d v="2007-11-30T00:00:00"/>
    <s v="02070"/>
    <s v="Cadeira Giratória Talarico"/>
    <s v="AUDITÓRIO 2"/>
    <n v="200"/>
    <n v="0"/>
    <n v="0"/>
    <n v="0"/>
    <n v="0"/>
    <n v="0"/>
  </r>
  <r>
    <s v="BENS MOVEIS"/>
    <s v="1.2.3.1.1.04"/>
    <x v="2"/>
    <s v="MOBILIÁRIO EM GERAL"/>
    <d v="2007-11-30T00:00:00"/>
    <s v="02239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240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69"/>
    <s v="Mesa Secretária "/>
    <s v="Delegacia Regional Uberlândia"/>
    <n v="231"/>
    <n v="0"/>
    <n v="0"/>
    <n v="0"/>
    <n v="0"/>
    <n v="0"/>
  </r>
  <r>
    <s v="BENS MOVEIS"/>
    <s v="1.2.3.1.1.04"/>
    <x v="2"/>
    <s v="MOBILIÁRIO EM GERAL"/>
    <d v="2007-11-30T00:00:00"/>
    <s v="02073"/>
    <s v="Banco Talaricos 03 Lugares"/>
    <s v="Delegacia Regional Ipatinga"/>
    <n v="210"/>
    <n v="0"/>
    <n v="0"/>
    <n v="0"/>
    <n v="0"/>
    <n v="0"/>
  </r>
  <r>
    <s v="BENS MOVEIS"/>
    <s v="1.2.3.1.1.04"/>
    <x v="2"/>
    <s v="MOBILIÁRIO EM GERAL"/>
    <d v="2007-11-30T00:00:00"/>
    <s v="02074"/>
    <s v="Banco Talaricos 03 Lugares"/>
    <s v="DEL. REG. GOVERNADOR VALADARES"/>
    <n v="210"/>
    <n v="0"/>
    <n v="0"/>
    <n v="0"/>
    <n v="0"/>
    <n v="0"/>
  </r>
  <r>
    <s v="BENS MOVEIS"/>
    <s v="1.2.3.1.1.04"/>
    <x v="2"/>
    <s v="MOBILIÁRIO EM GERAL"/>
    <d v="2007-11-30T00:00:00"/>
    <s v="02242"/>
    <s v="Cadeira Fixa"/>
    <s v="AV. CONTORNO 7556"/>
    <n v="74"/>
    <n v="0"/>
    <n v="0"/>
    <n v="0"/>
    <n v="0"/>
    <n v="0"/>
  </r>
  <r>
    <s v="BENS MOVEIS"/>
    <s v="1.2.3.1.1.04"/>
    <x v="2"/>
    <s v="MOBILIÁRIO EM GERAL"/>
    <d v="2007-11-30T00:00:00"/>
    <s v="02244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72"/>
    <s v="Cadeira Giratória Talarico"/>
    <s v="Delegacia Regional Uberlândia"/>
    <n v="200"/>
    <n v="0"/>
    <n v="0"/>
    <n v="0"/>
    <n v="0"/>
    <n v="0"/>
  </r>
  <r>
    <s v="BENS MOVEIS"/>
    <s v="1.2.3.1.1.04"/>
    <x v="2"/>
    <s v="MOBILIÁRIO EM GERAL"/>
    <d v="2007-11-30T00:00:00"/>
    <s v="02241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s v="MOBILIÁRIO EM GERAL E UTENSÍLIOS - DEPRECIAÇÃO TOTAL ATÉ 31/12/2017"/>
    <m/>
    <m/>
    <m/>
    <n v="0"/>
    <n v="-237130.65"/>
    <n v="0"/>
    <n v="0"/>
    <n v="0"/>
    <n v="374.07000000061817"/>
  </r>
  <r>
    <s v="BENS MOVEIS"/>
    <s v="1.2.3.1.1.04"/>
    <x v="2"/>
    <s v="MOBILIÁRIO EM GERAL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"/>
    <d v="2008-08-20T00:00:00"/>
    <s v="02118"/>
    <s v="Armário Roupeiro"/>
    <s v="Delegacia Regional Montes Claros"/>
    <n v="248"/>
    <n v="-247.99666666666667"/>
    <n v="0"/>
    <n v="0"/>
    <n v="0"/>
    <n v="0"/>
  </r>
  <r>
    <s v="BENS MOVEIS"/>
    <s v="1.2.3.1.1.04"/>
    <x v="2"/>
    <s v="MOBILIÁRIO EM GERAL"/>
    <d v="2008-08-25T00:00:00"/>
    <s v="02125"/>
    <s v="Gaveteiro 04 gavetas"/>
    <s v="à classificar"/>
    <n v="229"/>
    <n v="-228.99833333333333"/>
    <n v="0"/>
    <n v="0"/>
    <n v="0"/>
    <n v="0"/>
  </r>
  <r>
    <s v="BENS MOVEIS"/>
    <s v="1.2.3.1.1.04"/>
    <x v="2"/>
    <s v="MOBILIÁRIO EM GERAL"/>
    <d v="2008-10-13T00:00:00"/>
    <s v="02129"/>
    <s v="Armário de Cozinha"/>
    <s v="AUDITÓRIO 2"/>
    <n v="539"/>
    <n v="-538.995"/>
    <n v="0"/>
    <n v="0"/>
    <n v="0"/>
    <n v="0"/>
  </r>
  <r>
    <s v="BENS MOVEIS"/>
    <s v="1.2.3.1.1.04"/>
    <x v="2"/>
    <s v="MOBILIÁRIO EM GERAL"/>
    <d v="2008-11-14T00:00:00"/>
    <s v="02064"/>
    <s v="Rack New"/>
    <s v="Delegacia Regional Diamantina"/>
    <n v="207"/>
    <n v="-206.99999999999997"/>
    <n v="0"/>
    <n v="0"/>
    <n v="0"/>
    <n v="0"/>
  </r>
  <r>
    <s v="BENS MOVEIS"/>
    <s v="1.2.3.1.1.04"/>
    <x v="2"/>
    <s v="MOBILIÁRIO EM GERAL"/>
    <d v="2008-12-23T00:00:00"/>
    <s v="02130"/>
    <s v="Balança"/>
    <s v="Coordenadoria do Setor de Ética"/>
    <n v="734.92"/>
    <n v="-734.92166666666662"/>
    <n v="0"/>
    <n v="0"/>
    <n v="0"/>
    <n v="0"/>
  </r>
  <r>
    <s v="BENS MOVEIS"/>
    <s v="1.2.3.1.1.04"/>
    <x v="2"/>
    <s v="MOBILIÁRIO EM GERAL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19T00:00:00"/>
    <s v="02141"/>
    <s v="Mesa CPD"/>
    <s v="à classificar"/>
    <n v="119"/>
    <n v="-109.00332539999997"/>
    <n v="0"/>
    <n v="0"/>
    <n v="0.5"/>
    <n v="10.496674600000034"/>
  </r>
  <r>
    <s v="BENS MOVEIS"/>
    <s v="1.2.3.1.1.04"/>
    <x v="2"/>
    <s v="MOBILIÁRIO EM GERAL"/>
    <d v="2009-03-19T00:00:00"/>
    <s v="02140"/>
    <s v="Mesa CPD"/>
    <s v="à classificar"/>
    <n v="119"/>
    <n v="-109.00332539999997"/>
    <n v="0"/>
    <n v="0"/>
    <n v="0.5"/>
    <n v="10.496674600000034"/>
  </r>
  <r>
    <s v="BENS MOVEIS"/>
    <s v="1.2.3.1.1.04"/>
    <x v="2"/>
    <s v="MOBILIÁRIO EM GERAL"/>
    <d v="2009-03-19T00:00:00"/>
    <s v="02139"/>
    <s v="Gaveteiro Vol 4 gavetas"/>
    <s v="RECURSOS HUMANOS "/>
    <n v="199"/>
    <n v="-182.59665340000012"/>
    <n v="0"/>
    <n v="0"/>
    <n v="0.82"/>
    <n v="17.223346599999878"/>
  </r>
  <r>
    <s v="BENS MOVEIS"/>
    <s v="1.2.3.1.1.04"/>
    <x v="2"/>
    <s v="MOBILIÁRIO EM GERAL"/>
    <d v="2009-04-09T00:00:00"/>
    <s v="02143"/>
    <s v="Armário Alto 02 Portas "/>
    <s v="Delegacia Regional Montes Claros"/>
    <n v="270"/>
    <n v="-233.59996400000023"/>
    <n v="0"/>
    <n v="0"/>
    <n v="1.82"/>
    <n v="38.220035999999773"/>
  </r>
  <r>
    <s v="BENS MOVEIS"/>
    <s v="1.2.3.1.1.04"/>
    <x v="2"/>
    <s v="MOBILIÁRIO EM GERAL"/>
    <d v="2009-06-10T00:00:00"/>
    <s v="02150"/>
    <s v="Mesa "/>
    <s v="à classificar"/>
    <n v="225"/>
    <n v="-64.734902499999947"/>
    <n v="0"/>
    <n v="0"/>
    <n v="14.57"/>
    <n v="174.83509750000005"/>
  </r>
  <r>
    <s v="BENS MOVEIS"/>
    <s v="1.2.3.1.1.04"/>
    <x v="2"/>
    <s v="MOBILIÁRIO EM GERAL"/>
    <d v="2009-06-10T00:00:00"/>
    <s v="02152"/>
    <s v="Armário "/>
    <s v="Delegacia Regional Montes Claros"/>
    <n v="490"/>
    <n v="-140.97312099999988"/>
    <n v="0"/>
    <n v="0"/>
    <n v="31.73"/>
    <n v="380.75687900000014"/>
  </r>
  <r>
    <s v="BENS MOVEIS"/>
    <s v="1.2.3.1.1.04"/>
    <x v="2"/>
    <s v="MOBILIÁRIO EM GERAL"/>
    <d v="2009-06-10T00:00:00"/>
    <s v="02151"/>
    <s v="Armário Pandim Mont AP 408 SL"/>
    <s v="Delegacia Regional Montes Claros"/>
    <n v="490"/>
    <n v="-140.97312099999988"/>
    <n v="0"/>
    <n v="0"/>
    <n v="31.73"/>
    <n v="380.75687900000014"/>
  </r>
  <r>
    <s v="BENS MOVEIS"/>
    <s v="1.2.3.1.1.04"/>
    <x v="2"/>
    <s v="MOBILIÁRIO EM GERAL"/>
    <d v="2009-06-19T00:00:00"/>
    <s v="02180"/>
    <s v="Monitor Samsung 743 B "/>
    <s v="Coordenadoria Contábil"/>
    <n v="350.61"/>
    <n v="-110.37309806899984"/>
    <n v="0"/>
    <n v="0"/>
    <n v="21.84"/>
    <n v="262.07690193100018"/>
  </r>
  <r>
    <s v="BENS MOVEIS"/>
    <s v="1.2.3.1.1.04"/>
    <x v="2"/>
    <s v="MOBILIÁRIO EM GERAL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"/>
    <d v="2010-06-17T00:00:00"/>
    <s v="02225"/>
    <s v="Balcão "/>
    <s v="Gerência de Inscrição e Registro"/>
    <n v="796"/>
    <n v="-792.96621560000017"/>
    <n v="0"/>
    <n v="0"/>
    <n v="0"/>
    <n v="3.0337843999998313"/>
  </r>
  <r>
    <s v="BENS MOVEIS"/>
    <s v="1.2.3.1.1.04"/>
    <x v="2"/>
    <s v="MOBILIÁRIO EM GERAL"/>
    <d v="2010-06-17T00:00:00"/>
    <s v="02227"/>
    <s v="Mesa com Gaveteiro"/>
    <s v="à classificar"/>
    <n v="1620"/>
    <n v="-1613.8190819999984"/>
    <n v="0"/>
    <n v="0"/>
    <n v="0"/>
    <n v="6.1809180000016113"/>
  </r>
  <r>
    <s v="BENS MOVEIS"/>
    <s v="1.2.3.1.1.04"/>
    <x v="2"/>
    <s v="MOBILIÁRIO EM GERAL"/>
    <d v="2010-06-17T00:00:00"/>
    <s v="02226"/>
    <s v="Balcão de Vidro"/>
    <s v="Delegacia Regional Teofilo Otoni"/>
    <n v="2000"/>
    <n v="-1992.3722000000007"/>
    <n v="0"/>
    <n v="0"/>
    <n v="0"/>
    <n v="7.6277999999992971"/>
  </r>
  <r>
    <s v="BENS MOVEIS"/>
    <s v="1.2.3.1.1.04"/>
    <x v="2"/>
    <s v="MOBILIÁRIO EM GERAL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"/>
    <d v="2011-04-14T00:00:00"/>
    <s v="03100"/>
    <s v="Armário Misto 800 x 500 x1600 Borda Reta Wengue"/>
    <s v="DEL. REG. GOVERNADOR VALADARES"/>
    <n v="897.6"/>
    <n v="-879.99925200000121"/>
    <n v="0"/>
    <n v="0"/>
    <n v="-7.4799700800000002"/>
    <n v="10.120777919998815"/>
  </r>
  <r>
    <s v="BENS MOVEIS"/>
    <s v="1.2.3.1.1.04"/>
    <x v="2"/>
    <s v="MOBILIÁRIO EM GERAL"/>
    <d v="2011-04-16T00:00:00"/>
    <s v="03097"/>
    <s v="Mesa Reunião Redonda 1200MM Borda Reta Wengue"/>
    <s v="Delegacia Regional Governador Valadares"/>
    <n v="591.5"/>
    <n v="-579.57367375000047"/>
    <n v="0"/>
    <n v="0"/>
    <n v="-4.9291469499999998"/>
    <n v="6.9971792999995337"/>
  </r>
  <r>
    <s v="BENS MOVEIS"/>
    <s v="1.2.3.1.1.04"/>
    <x v="2"/>
    <s v="MOBILIÁRIO EM GERAL"/>
    <d v="2011-04-16T00:00:00"/>
    <s v="03092"/>
    <s v="Mesa Auxilar 1600 X 600 Borda Reta Wengue"/>
    <s v="DEL. REG. GOVERNADOR VALADARES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107"/>
    <s v="Gaveteiro Fixo 335  02 gavetas em Madeira Borda Reta Wengue"/>
    <s v="DEL. REG. GOVERNADOR VALADARES"/>
    <n v="257.45"/>
    <n v="-252.25770212500041"/>
    <n v="0"/>
    <n v="0"/>
    <n v="-2.1454080850000001"/>
    <n v="3.0468897899995819"/>
  </r>
  <r>
    <s v="BENS MOVEIS"/>
    <s v="1.2.3.1.1.04"/>
    <x v="2"/>
    <s v="MOBILIÁRIO EM GERAL"/>
    <d v="2011-04-16T00:00:00"/>
    <s v="03110"/>
    <s v="Gaveteiro Fixo 335  02 gavetas em Madeira Borda Reta Wengue"/>
    <s v="DEL. REG. GOVERNADOR VALADARES"/>
    <n v="257.45"/>
    <n v="-252.25770212500041"/>
    <n v="0"/>
    <n v="0"/>
    <n v="-2.1454080850000001"/>
    <n v="3.0468897899995819"/>
  </r>
  <r>
    <s v="BENS MOVEIS"/>
    <s v="1.2.3.1.1.04"/>
    <x v="2"/>
    <s v="MOBILIÁRIO EM GERAL"/>
    <d v="2011-04-16T00:00:00"/>
    <s v="03118"/>
    <s v="Armário Arquivo Nicho 480 x 500 x 1600 Borda Reta Wengue "/>
    <s v="Delegacia Regional Governador Valadares"/>
    <n v="1090.95"/>
    <n v="-1068.9578408750003"/>
    <n v="0"/>
    <n v="0"/>
    <n v="-9.0912136350000008"/>
    <n v="12.900945489999716"/>
  </r>
  <r>
    <s v="BENS MOVEIS"/>
    <s v="1.2.3.1.1.04"/>
    <x v="2"/>
    <s v="MOBILIÁRIO EM GERAL"/>
    <d v="2011-04-16T00:00:00"/>
    <s v="03104"/>
    <s v="Mesa L 1400 x 1600 x 600 x 600 Borda Rta Wengue"/>
    <s v="Gerencia de Tecnologia da Informação - Servidor"/>
    <n v="1222.04"/>
    <n v="-1197.4026483000011"/>
    <n v="0"/>
    <n v="0"/>
    <n v="-10.183625932"/>
    <n v="14.453725767998817"/>
  </r>
  <r>
    <s v="BENS MOVEIS"/>
    <s v="1.2.3.1.1.04"/>
    <x v="2"/>
    <s v="MOBILIÁRIO EM GERAL"/>
    <d v="2011-04-16T00:00:00"/>
    <s v="03112"/>
    <s v="Suporte CPU Aço Regulável 150-230x350-470x310"/>
    <s v="Coordenadoria do Setor de Ética"/>
    <n v="180.85"/>
    <n v="-177.19943262499984"/>
    <n v="0"/>
    <n v="0"/>
    <n v="-1.5070773049999999"/>
    <n v="2.1434900700001505"/>
  </r>
  <r>
    <s v="BENS MOVEIS"/>
    <s v="1.2.3.1.1.04"/>
    <x v="2"/>
    <s v="MOBILIÁRIO EM GERAL"/>
    <d v="2011-04-16T00:00:00"/>
    <s v="03106"/>
    <s v="Mesa L 1400 x 1600 x 600 x 600 Borda Rta Wengue"/>
    <s v="AV. CONTORNO 7556"/>
    <n v="1222.04"/>
    <n v="-1197.4026483000011"/>
    <n v="0"/>
    <n v="0"/>
    <n v="-10.183625932"/>
    <n v="14.453725767998817"/>
  </r>
  <r>
    <s v="BENS MOVEIS"/>
    <s v="1.2.3.1.1.04"/>
    <x v="2"/>
    <s v="MOBILIÁRIO EM GERAL"/>
    <d v="2011-04-16T00:00:00"/>
    <s v="03122"/>
    <s v="Armário Alto 800 X 500 X 1600 Borda Reta Wengue"/>
    <s v="Coordenadoria Financeira"/>
    <n v="1146.8"/>
    <n v="-1123.6757109999999"/>
    <n v="0"/>
    <n v="0"/>
    <n v="-9.556628439999999"/>
    <n v="13.567660560000091"/>
  </r>
  <r>
    <s v="BENS MOVEIS"/>
    <s v="1.2.3.1.1.04"/>
    <x v="2"/>
    <s v="MOBILIÁRIO EM GERAL"/>
    <d v="2011-04-16T00:00:00"/>
    <s v="03129"/>
    <s v="Armário Baixo 800 X 500 X 740 Borda Reta Wengue"/>
    <s v="Delegacia Regional Tres Corações"/>
    <n v="743"/>
    <n v="-728.02104750000126"/>
    <n v="0"/>
    <n v="0"/>
    <n v="-6.1916419000000005"/>
    <n v="8.7873105999987402"/>
  </r>
  <r>
    <s v="BENS MOVEIS"/>
    <s v="1.2.3.1.1.04"/>
    <x v="2"/>
    <s v="MOBILIÁRIO EM GERAL"/>
    <d v="2011-04-16T00:00:00"/>
    <s v="03123"/>
    <s v="Armário Alto 800 X 500 X 1600 Borda Reta Wengue"/>
    <s v="AV. CONTORNO 7556"/>
    <n v="1146.8"/>
    <n v="-1123.6757109999999"/>
    <n v="0"/>
    <n v="0"/>
    <n v="-9.556628439999999"/>
    <n v="13.567660560000091"/>
  </r>
  <r>
    <s v="BENS MOVEIS"/>
    <s v="1.2.3.1.1.04"/>
    <x v="2"/>
    <s v="MOBILIÁRIO EM GERAL"/>
    <d v="2011-04-16T00:00:00"/>
    <s v="03103"/>
    <s v="Mesa L 1400 x 1600 x 600 x 600 Borda Rta Wengue"/>
    <s v="AV. CONTORNO 7556"/>
    <n v="1222.04"/>
    <n v="-1197.4026483000011"/>
    <n v="0"/>
    <n v="0"/>
    <n v="-10.183625932"/>
    <n v="14.453725767998817"/>
  </r>
  <r>
    <s v="BENS MOVEIS"/>
    <s v="1.2.3.1.1.04"/>
    <x v="2"/>
    <s v="MOBILIÁRIO EM GERAL"/>
    <d v="2011-04-16T00:00:00"/>
    <s v="03099"/>
    <s v="Mesa Auxiliar 1000 X 600 Borda Reta Wengue"/>
    <s v="Delegacia Regional Montes Claros"/>
    <n v="390.85"/>
    <n v="-382.96925762500047"/>
    <n v="0"/>
    <n v="0"/>
    <n v="-3.2570703050000001"/>
    <n v="4.6236720699995564"/>
  </r>
  <r>
    <s v="BENS MOVEIS"/>
    <s v="1.2.3.1.1.04"/>
    <x v="2"/>
    <s v="MOBILIÁRIO EM GERAL"/>
    <d v="2011-04-16T00:00:00"/>
    <s v="03088"/>
    <s v="Mesa Auxilar 1600 X 600 Borda Reta Wengue"/>
    <s v="SETOR PATRIMÔNIO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127"/>
    <s v="Gaveteiro Pedestal 600 Pronf Madeira 05 Gavetas Wengue"/>
    <s v="Delegacia Regional Governador Valadares"/>
    <n v="680.8"/>
    <n v="-667.07276599999875"/>
    <n v="0"/>
    <n v="0"/>
    <n v="-5.6733106399999995"/>
    <n v="8.0539233600012032"/>
  </r>
  <r>
    <s v="BENS MOVEIS"/>
    <s v="1.2.3.1.1.04"/>
    <x v="2"/>
    <s v="MOBILIÁRIO EM GERAL"/>
    <d v="2011-04-16T00:00:00"/>
    <s v="03120"/>
    <s v="Armário Arquivo Nicho 480 x 500 x 1600 Borda Reta Wengue "/>
    <s v="AUDITÓRIO 2"/>
    <n v="1090.95"/>
    <n v="-1068.9578408750003"/>
    <n v="0"/>
    <n v="0"/>
    <n v="-9.0912136350000008"/>
    <n v="12.900945489999716"/>
  </r>
  <r>
    <s v="BENS MOVEIS"/>
    <s v="1.2.3.1.1.04"/>
    <x v="2"/>
    <s v="MOBILIÁRIO EM GERAL"/>
    <d v="2011-04-16T00:00:00"/>
    <s v="03124"/>
    <s v="Armário Alto 800 X 500 X 1600 Borda Reta Wengue"/>
    <s v="AV. CONTORNO 7556"/>
    <n v="1146.8"/>
    <n v="-1123.6757109999999"/>
    <n v="0"/>
    <n v="0"/>
    <n v="-9.556628439999999"/>
    <n v="13.567660560000091"/>
  </r>
  <r>
    <s v="BENS MOVEIS"/>
    <s v="1.2.3.1.1.04"/>
    <x v="2"/>
    <s v="MOBILIÁRIO EM GERAL"/>
    <d v="2011-04-16T00:00:00"/>
    <s v="03125"/>
    <s v="Armário Alto 800 X 500 X 1600 Borda Reta Wengue"/>
    <s v="Coordenadoria de Protocolo e Arquivo"/>
    <n v="1146.8"/>
    <n v="-1123.6757109999999"/>
    <n v="0"/>
    <n v="0"/>
    <n v="-9.556628439999999"/>
    <n v="13.567660560000091"/>
  </r>
  <r>
    <s v="BENS MOVEIS"/>
    <s v="1.2.3.1.1.04"/>
    <x v="2"/>
    <s v="MOBILIÁRIO EM GERAL"/>
    <d v="2011-04-16T00:00:00"/>
    <s v="03101"/>
    <s v="Armário Misto 800 x 500 x1600 Borda Reta Wengue"/>
    <s v="Delegacia Regional Governador Valadares"/>
    <n v="897.6"/>
    <n v="-879.49925200000121"/>
    <n v="0"/>
    <n v="0"/>
    <n v="-7.4799700800000002"/>
    <n v="10.620777919998815"/>
  </r>
  <r>
    <s v="BENS MOVEIS"/>
    <s v="1.2.3.1.1.04"/>
    <x v="2"/>
    <s v="MOBILIÁRIO EM GERAL"/>
    <d v="2011-04-16T00:00:00"/>
    <s v="03102"/>
    <s v="Mesa L 1400 x 1600 x 600 x 600 Borda Rta Wengue"/>
    <s v="SETEL"/>
    <n v="1222.04"/>
    <n v="-1197.4026483000011"/>
    <n v="0"/>
    <n v="0"/>
    <n v="-10.183625932"/>
    <n v="14.453725767998817"/>
  </r>
  <r>
    <s v="BENS MOVEIS"/>
    <s v="1.2.3.1.1.04"/>
    <x v="2"/>
    <s v="MOBILIÁRIO EM GERAL"/>
    <d v="2011-04-16T00:00:00"/>
    <s v="03109"/>
    <s v="Gaveteiro Fixo 335  02 gavetas em Madeira Borda Reta Wengue"/>
    <s v="Coordenadoria de Registro e Inscrição e Especialização"/>
    <n v="257.45"/>
    <n v="-252.25770212500041"/>
    <n v="0"/>
    <n v="0"/>
    <n v="-2.1454080850000001"/>
    <n v="3.0468897899995819"/>
  </r>
  <r>
    <s v="BENS MOVEIS"/>
    <s v="1.2.3.1.1.04"/>
    <x v="2"/>
    <s v="MOBILIÁRIO EM GERAL"/>
    <d v="2011-04-16T00:00:00"/>
    <s v="03117"/>
    <s v="Suporte CPU Aço Regulável 150-230x350-470x310"/>
    <s v="Arquivo"/>
    <n v="180.85"/>
    <n v="-177.19943262499984"/>
    <n v="0"/>
    <n v="0"/>
    <n v="-1.5070773049999999"/>
    <n v="2.1434900700001505"/>
  </r>
  <r>
    <s v="BENS MOVEIS"/>
    <s v="1.2.3.1.1.04"/>
    <x v="2"/>
    <s v="MOBILIÁRIO EM GERAL"/>
    <d v="2011-04-16T00:00:00"/>
    <s v="03115"/>
    <s v="Suporte CPU Aço Regulável 150-230x350-470x310"/>
    <s v="Delegacia Regional Juiz de Fora"/>
    <n v="180.85"/>
    <n v="-177.19943262499984"/>
    <n v="0"/>
    <n v="0"/>
    <n v="-1.5070773049999999"/>
    <n v="2.1434900700001505"/>
  </r>
  <r>
    <s v="BENS MOVEIS"/>
    <s v="1.2.3.1.1.04"/>
    <x v="2"/>
    <s v="MOBILIÁRIO EM GERAL"/>
    <d v="2011-04-16T00:00:00"/>
    <s v="03121"/>
    <s v="Armário Arquivo Nicho 480 x 500 x 1600 Borda Reta Wengue "/>
    <s v="Delegacia Regional Tres Corações"/>
    <n v="1090.95"/>
    <n v="-1068.9578408750003"/>
    <n v="0"/>
    <n v="0"/>
    <n v="-9.0912136350000008"/>
    <n v="12.900945489999716"/>
  </r>
  <r>
    <s v="BENS MOVEIS"/>
    <s v="1.2.3.1.1.04"/>
    <x v="2"/>
    <s v="MOBILIÁRIO EM GERAL"/>
    <d v="2011-04-16T00:00:00"/>
    <s v="03114"/>
    <s v="Suporte CPU Aço Regulável 150-230x350-470x310"/>
    <s v="DEL. REG. GOVERNADOR VALADARES"/>
    <n v="180.85"/>
    <n v="-177.19943262499984"/>
    <n v="0"/>
    <n v="0"/>
    <n v="-1.5070773049999999"/>
    <n v="2.1434900700001505"/>
  </r>
  <r>
    <s v="BENS MOVEIS"/>
    <s v="1.2.3.1.1.04"/>
    <x v="2"/>
    <s v="MOBILIÁRIO EM GERAL"/>
    <d v="2011-04-16T00:00:00"/>
    <s v="03116"/>
    <s v="Suporte CPU Aço Regulável 150-230x350-470x310"/>
    <s v="AV. CONTORNO 7556"/>
    <n v="180.85"/>
    <n v="-177.19943262499984"/>
    <n v="0"/>
    <n v="0"/>
    <n v="-1.5070773049999999"/>
    <n v="2.1434900700001505"/>
  </r>
  <r>
    <s v="BENS MOVEIS"/>
    <s v="1.2.3.1.1.04"/>
    <x v="2"/>
    <s v="MOBILIÁRIO EM GERAL"/>
    <d v="2011-04-16T00:00:00"/>
    <s v="03090"/>
    <s v="Mesa Auxilar 1600 X 600 Borda Reta Wengue"/>
    <s v="Delegacia Regional Ipatinga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111"/>
    <s v="Suporte CPU Aço Regulável 150-230x350-470x310"/>
    <s v="Delegacia Regional Montes Claros"/>
    <n v="180.85"/>
    <n v="-177.19943262499984"/>
    <n v="0"/>
    <n v="0"/>
    <n v="-1.5070773049999999"/>
    <n v="2.1434900700001505"/>
  </r>
  <r>
    <s v="BENS MOVEIS"/>
    <s v="1.2.3.1.1.04"/>
    <x v="2"/>
    <s v="MOBILIÁRIO EM GERAL"/>
    <d v="2011-04-16T00:00:00"/>
    <s v="03093"/>
    <s v="Mesa Auxilar 1600 X 600 Borda Reta Wengue"/>
    <s v="DEL. REG. IPATINGA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108"/>
    <s v="Gaveteiro Fixo 335  02 gavetas em Madeira Borda Reta Wengue"/>
    <s v="Delegacia Regional Ipatinga"/>
    <n v="257.45"/>
    <n v="-252.25770212500041"/>
    <n v="0"/>
    <n v="0"/>
    <n v="-2.1454080850000001"/>
    <n v="3.0468897899995819"/>
  </r>
  <r>
    <s v="BENS MOVEIS"/>
    <s v="1.2.3.1.1.04"/>
    <x v="2"/>
    <s v="MOBILIÁRIO EM GERAL"/>
    <d v="2011-04-16T00:00:00"/>
    <s v="03119"/>
    <s v="Armário Arquivo Nicho 480 x 500 x 1600 Borda Reta Wengue "/>
    <s v="Delegacia Regional Diamantina"/>
    <n v="1090.95"/>
    <n v="-1068.9578408750003"/>
    <n v="0"/>
    <n v="0"/>
    <n v="-9.0912136350000008"/>
    <n v="12.900945489999716"/>
  </r>
  <r>
    <s v="BENS MOVEIS"/>
    <s v="1.2.3.1.1.04"/>
    <x v="2"/>
    <s v="MOBILIÁRIO EM GERAL"/>
    <d v="2011-04-16T00:00:00"/>
    <s v="03126"/>
    <s v="Armário Alto 800 X 500 X 1600 Borda Reta Wengue"/>
    <s v="Auditório Santa Catarina"/>
    <n v="1146.8"/>
    <n v="-1123.6757109999999"/>
    <n v="0"/>
    <n v="0"/>
    <n v="-9.556628439999999"/>
    <n v="13.567660560000091"/>
  </r>
  <r>
    <s v="BENS MOVEIS"/>
    <s v="1.2.3.1.1.04"/>
    <x v="2"/>
    <s v="MOBILIÁRIO EM GERAL"/>
    <d v="2011-04-16T00:00:00"/>
    <s v="03113"/>
    <s v="Suporte CPU Aço Regulável 150-230x350-470x310"/>
    <s v="DEL. REG. GOVERNADOR VALADARES"/>
    <n v="180.85"/>
    <n v="-177.19943262499984"/>
    <n v="0"/>
    <n v="0"/>
    <n v="-1.5070773049999999"/>
    <n v="2.1434900700001505"/>
  </r>
  <r>
    <s v="BENS MOVEIS"/>
    <s v="1.2.3.1.1.04"/>
    <x v="2"/>
    <s v="MOBILIÁRIO EM GERAL"/>
    <d v="2011-04-16T00:00:00"/>
    <s v="03130"/>
    <s v="Mesa Reunião Retangular 2700 X 1000MM com calha"/>
    <s v="Delegacia Regional Governador Valadares"/>
    <n v="1250.25"/>
    <n v="-1225.0402081249983"/>
    <n v="0"/>
    <n v="0"/>
    <n v="-10.418708325000001"/>
    <n v="14.791083550001655"/>
  </r>
  <r>
    <s v="BENS MOVEIS"/>
    <s v="1.2.3.1.1.04"/>
    <x v="2"/>
    <s v="MOBILIÁRIO EM GERAL"/>
    <d v="2011-04-16T00:00:00"/>
    <s v="03089"/>
    <s v="Mesa Auxilar 1600 X 600 Borda Reta Wengue"/>
    <s v="Delegacia Regional Governador Valadares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087"/>
    <s v="Mesa Auxilar 1600 X 600 Borda Reta Wengue"/>
    <s v="Delegacia Regional Montes Claros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094"/>
    <s v="Mesa Auxilar 1600 X 600 Borda Reta Wengue"/>
    <s v="AV. CONTORNO 7556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096"/>
    <s v="Mesa Reunião Redonda 1200MM Borda Reta Wengue"/>
    <s v="Delegacia Regional Montes Claros"/>
    <n v="591.5"/>
    <n v="-579.57367375000047"/>
    <n v="0"/>
    <n v="0"/>
    <n v="-4.9291469499999998"/>
    <n v="6.9971792999995337"/>
  </r>
  <r>
    <s v="BENS MOVEIS"/>
    <s v="1.2.3.1.1.04"/>
    <x v="2"/>
    <s v="MOBILIÁRIO EM GERAL"/>
    <d v="2011-04-16T00:00:00"/>
    <s v="03095"/>
    <s v="Mesa Auxilar 1600 X 600 Borda Reta Wengue"/>
    <s v="AV. CONTORNO 7556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091"/>
    <s v="Mesa Auxilar 1600 X 600 Borda Reta Wengue"/>
    <s v="Delegacia Regional Governador Valadares"/>
    <n v="457"/>
    <n v="-447.78795250000024"/>
    <n v="0"/>
    <n v="0"/>
    <n v="-3.8083181000000002"/>
    <n v="5.4037293999997553"/>
  </r>
  <r>
    <s v="BENS MOVEIS"/>
    <s v="1.2.3.1.1.04"/>
    <x v="2"/>
    <s v="MOBILIÁRIO EM GERAL"/>
    <d v="2011-04-16T00:00:00"/>
    <s v="03105"/>
    <s v="Mesa L 1400 x 1600 x 600 x 600 Borda Rta Wengue"/>
    <s v="Delegacia Regional Governador Valadares"/>
    <n v="1222.04"/>
    <n v="-1197.4026483000011"/>
    <n v="0"/>
    <n v="0"/>
    <n v="-10.183625932"/>
    <n v="14.453725767998817"/>
  </r>
  <r>
    <s v="BENS MOVEIS"/>
    <s v="1.2.3.1.1.04"/>
    <x v="2"/>
    <s v="MOBILIÁRIO EM GERAL"/>
    <d v="2011-04-16T00:00:00"/>
    <s v="03098"/>
    <s v="Mesa Auxiliar 1000 X 600 Borda Reta Wengue"/>
    <s v="Delegacia Regional Governador Valadares"/>
    <n v="390.85"/>
    <n v="-382.96925762500047"/>
    <n v="0"/>
    <n v="0"/>
    <n v="-3.2570703050000001"/>
    <n v="4.6236720699995564"/>
  </r>
  <r>
    <s v="BENS MOVEIS"/>
    <s v="1.2.3.1.1.04"/>
    <x v="2"/>
    <s v="MOBILIÁRIO EM GERAL"/>
    <d v="2011-04-16T00:00:00"/>
    <s v="03128"/>
    <s v="Armário Baixo 800 X 500 X 740 Borda Reta Wengue"/>
    <s v="DEL. REG. GOVERNADOR VALADARES"/>
    <n v="743"/>
    <n v="-728.02104750000126"/>
    <n v="0"/>
    <n v="0"/>
    <n v="-6.1916419000000005"/>
    <n v="8.7873105999987402"/>
  </r>
  <r>
    <s v="BENS MOVEIS"/>
    <s v="1.2.3.1.1.04"/>
    <x v="2"/>
    <s v="MOBILIÁRIO EM GERAL"/>
    <d v="2011-04-24T00:00:00"/>
    <s v="03034"/>
    <s v="Assento/Enconto para longarina espaldar médio"/>
    <s v="AUDITÓRIO 2"/>
    <n v="470.53"/>
    <n v="-460.01319122500024"/>
    <n v="0"/>
    <n v="0"/>
    <n v="-3.9210676489999998"/>
    <n v="6.5957411259997318"/>
  </r>
  <r>
    <s v="BENS MOVEIS"/>
    <s v="1.2.3.1.1.04"/>
    <x v="2"/>
    <s v="MOBILIÁRIO EM GERAL"/>
    <d v="2011-04-27T00:00:00"/>
    <s v="03059"/>
    <s v="Cadeira/Poltrona Giratória Espaldar Médio base cromada"/>
    <s v="Delegacia Regional Governador Valadares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61"/>
    <s v="Cadeira/Poltrona fixa espaldar baixo base cromada"/>
    <s v="Delegacia Regional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29"/>
    <s v="Assento/Enconto para longarina espaldar médio"/>
    <s v="DEL. REG. GOVERNADOR VALADARE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26"/>
    <s v="Assento/Enconto para longarina espaldar médio"/>
    <s v="DEL. REG. GOVERNADOR VALADARE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44"/>
    <s v="Banco Componível de 03 Lugares Cromado"/>
    <s v="Delegacia Regional Governador Valadares"/>
    <n v="280.75"/>
    <n v="-274.24684937500018"/>
    <n v="0"/>
    <n v="0"/>
    <n v="-2.339573975"/>
    <n v="4.1635766499998184"/>
  </r>
  <r>
    <s v="BENS MOVEIS"/>
    <s v="1.2.3.1.1.04"/>
    <x v="2"/>
    <s v="MOBILIÁRIO EM GERAL"/>
    <d v="2011-04-27T00:00:00"/>
    <s v="03074"/>
    <s v="Cadeira/Poltrona fixa espaldar baixo base cromada"/>
    <s v="Delegacia Regional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80"/>
    <s v="Cadeira/Poltrona fixa espaldar baixo base cromada"/>
    <s v="Delegacia Regional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75"/>
    <s v="Cadeira/Poltrona fixa espaldar baixo base cromada"/>
    <s v="Delegacia Regional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36"/>
    <s v="Assento/Enconto para longarina espaldar médio"/>
    <s v="DEL. REG. GOVERNADOR VALADARE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84"/>
    <s v="Cadeira/Poltrona fixa espaldar baixo base cromada"/>
    <s v="Delegacia Regional Montes Claro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67"/>
    <s v="Cadeira/Poltrona fixa espaldar baixo base cromada"/>
    <s v="Delegacia Regional Diamantina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43"/>
    <s v="Assento/Enconto para longarina espaldar médio"/>
    <s v="AV. CONTORNO 7556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49"/>
    <s v="Banco Componível de 03 Lugares Cromado "/>
    <s v="DEL. REG. IPATINGA"/>
    <n v="280.75"/>
    <n v="-274.24684937500018"/>
    <n v="0"/>
    <n v="0"/>
    <n v="-2.339573975"/>
    <n v="4.1635766499998184"/>
  </r>
  <r>
    <s v="BENS MOVEIS"/>
    <s v="1.2.3.1.1.04"/>
    <x v="2"/>
    <s v="MOBILIÁRIO EM GERAL"/>
    <d v="2011-04-27T00:00:00"/>
    <s v="03078"/>
    <s v="Cadeira/Poltrona fixa espaldar baixo base cromada"/>
    <s v="Delegacia Regional Ipatinga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32"/>
    <s v="Assento/Enconto para longarina espaldar médio"/>
    <s v="Delegacia Regional Teofilo Otoni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64"/>
    <s v="Cadeira/Poltrona fixa espaldar baixo base cromada"/>
    <s v="DEL. REG.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86"/>
    <s v="Cadeira/Poltrona fixa espaldar baixo base cromada"/>
    <s v="AUDITÓRIO 1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33"/>
    <s v="Assento/Enconto para longarina espaldar médio"/>
    <s v="Delegacia Regional Montes Claro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51"/>
    <s v="Cadeira/Poltrona Giratória Espaldar Médio base cromada"/>
    <s v="Delegacia Regional Montes Claros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60"/>
    <s v="Cadeira/Poltrona Giratória Espaldar Médio base cromada"/>
    <s v="AUDITÓRIO 2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50"/>
    <s v="Cadeira/Poltrona Giratória Espaldar Médio base cromada "/>
    <s v="Delegacia Regional Tres Corações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58"/>
    <s v="Cadeira/Poltrona Giratória Espaldar Médio base cromada"/>
    <s v="AUDITÓRIO 1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77"/>
    <s v="Cadeira/Poltrona fixa espaldar baixo base cromada"/>
    <s v="Gerência de Inscrição e Registro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45"/>
    <s v="Banco Componível de 03 Lugares Cromado"/>
    <s v="Coordenadoria de Compras Almoxarifado e Patrimônio"/>
    <n v="280.75"/>
    <n v="-274.24684937500018"/>
    <n v="0"/>
    <n v="0"/>
    <n v="-2.339573975"/>
    <n v="4.1635766499998184"/>
  </r>
  <r>
    <s v="BENS MOVEIS"/>
    <s v="1.2.3.1.1.04"/>
    <x v="2"/>
    <s v="MOBILIÁRIO EM GERAL"/>
    <d v="2011-04-27T00:00:00"/>
    <s v="03048"/>
    <s v="Banco Componível de 03 Lugares Cromado"/>
    <s v="Delegacia Regional Montes Claros"/>
    <n v="280.75"/>
    <n v="-274.24684937500018"/>
    <n v="0"/>
    <n v="0"/>
    <n v="-2.339573975"/>
    <n v="4.1635766499998184"/>
  </r>
  <r>
    <s v="BENS MOVEIS"/>
    <s v="1.2.3.1.1.04"/>
    <x v="2"/>
    <s v="MOBILIÁRIO EM GERAL"/>
    <d v="2011-04-27T00:00:00"/>
    <s v="03027"/>
    <s v="Assento/Enconto para longarina espaldar médio"/>
    <s v="Delegacia Regional Montes Claro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76"/>
    <s v="Cadeira/Poltrona fixa espaldar baixo base cromada"/>
    <s v="Coordenadoria Financeira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54"/>
    <s v="Cadeira/Poltrona Giratória Espaldar Médio base cromada"/>
    <s v="AV. CONTORNO 7556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72"/>
    <s v="Cadeira/Poltrona fixa espaldar baixo base cromada"/>
    <s v="Auditoria Interna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57"/>
    <s v="Cadeira/Poltrona Giratória Espaldar Médio base cromada"/>
    <s v="Delegacia Regional Teofilo Otoni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70"/>
    <s v="Cadeira/Poltrona fixa espaldar baixo base cromada"/>
    <s v="Delegacia Regional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85"/>
    <s v="Cadeira/Poltrona fixa espaldar baixo base cromada"/>
    <s v="Delegacia Regional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71"/>
    <s v="Cadeira/Poltrona fixa espaldar baixo base cromada"/>
    <s v="Delegacia Regional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56"/>
    <s v="Cadeira/Poltrona Giratória Espaldar Médio base cromada"/>
    <s v="Delegacia Regional Governador Valadares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38"/>
    <s v="Assento/Enconto para longarina espaldar médio"/>
    <s v="DEL. REG. GOVERNADOR VALADARE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35"/>
    <s v="Assento/Enconto para longarina espaldar médio"/>
    <s v="Coordenadoria de Registro e Inscrição e Especialização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83"/>
    <s v="Cadeira/Poltrona fixa espaldar baixo base cromada"/>
    <s v="Coordenadoria de Compras Almoxarifado e Patrimônio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69"/>
    <s v="Cadeira/Poltrona fixa espaldar baixo base cromada"/>
    <s v="DEL. REG. GOVERNADOR VALADARE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66"/>
    <s v="Cadeira/Poltrona fixa espaldar baixo base cromada"/>
    <s v="Delegacia Regional Divinópoli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62"/>
    <s v="Cadeira/Poltrona fixa espaldar baixo base cromada"/>
    <s v="Delegacia Regional Juiz de Fora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"/>
    <d v="2011-04-27T00:00:00"/>
    <s v="03079"/>
    <s v="Cadeira/Poltrona fixa espaldar baixo base cromada"/>
    <s v="Gerência de Recursos Humano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81"/>
    <s v="Cadeira/Poltrona fixa espaldar baixo base cromada"/>
    <s v="Delegacia Regional Montes Claro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47"/>
    <s v="Banco Componível de 03 Lugares Cromado"/>
    <s v="Delegacia Regional Uberlândia"/>
    <n v="280.75"/>
    <n v="-274.24684937500018"/>
    <n v="0"/>
    <n v="0"/>
    <n v="-2.339573975"/>
    <n v="4.1635766499998184"/>
  </r>
  <r>
    <s v="BENS MOVEIS"/>
    <s v="1.2.3.1.1.04"/>
    <x v="2"/>
    <s v="MOBILIÁRIO EM GERAL"/>
    <d v="2011-04-27T00:00:00"/>
    <s v="03028"/>
    <s v="Assento/Enconto para longarina espaldar médio"/>
    <s v="AUDITÓRIO 2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42"/>
    <s v="Assento/Enconto para longarina espaldar médio"/>
    <s v="AV. CONTORNO 7556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55"/>
    <s v="Cadeira/Poltrona Giratória Espaldar Médio base cromada"/>
    <s v="Gerência de Inscrição e Registro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82"/>
    <s v="Cadeira/Poltrona fixa espaldar baixo base cromada"/>
    <s v="Auditório Piso Diamantina 2º andar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52"/>
    <s v="Cadeira/Poltrona Giratória Espaldar Médio base cromada"/>
    <s v="Delegacia Regional Governador Valadares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31"/>
    <s v="Assento/Enconto para longarina espaldar médio"/>
    <s v="Delegacia Regional Montes Claro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65"/>
    <s v="Cadeira/Poltrona fixa espaldar baixo base cromada"/>
    <s v="Delegacia Regional Juiz de Fora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68"/>
    <s v="Cadeira/Poltrona fixa espaldar baixo base cromada"/>
    <s v="Procuradoria Jurídica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63"/>
    <s v="Cadeira/Poltrona fixa espaldar baixo base cromada"/>
    <s v="ARQUIVO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73"/>
    <s v="Cadeira/Poltrona fixa espaldar baixo base cromada"/>
    <s v="Delegacia Regional Montes Claros"/>
    <n v="501.63"/>
    <n v="-490.00733197499983"/>
    <n v="0"/>
    <n v="0"/>
    <n v="-4.1802332790000003"/>
    <n v="7.4424347460001661"/>
  </r>
  <r>
    <s v="BENS MOVEIS"/>
    <s v="1.2.3.1.1.04"/>
    <x v="2"/>
    <s v="MOBILIÁRIO EM GERAL"/>
    <d v="2011-04-27T00:00:00"/>
    <s v="03041"/>
    <s v="Assento/Enconto para longarina espaldar médio"/>
    <s v="Delegacia Regional Ipatinga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39"/>
    <s v="Assento/Enconto para longarina espaldar médio"/>
    <s v="Delegacia Regional Juiz de Fora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40"/>
    <s v="Assento/Enconto para longarina espaldar médio"/>
    <s v="DEL. REG. GOVERNADOR VALADARE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4-27T00:00:00"/>
    <s v="03053"/>
    <s v="Cadeira/Poltrona Giratória Espaldar Médio base cromada"/>
    <s v="Delegacia Regional Governador Valadares"/>
    <n v="881.74"/>
    <n v="-861.30209855000123"/>
    <n v="0"/>
    <n v="0"/>
    <n v="-7.3478039420000005"/>
    <n v="13.090097507998776"/>
  </r>
  <r>
    <s v="BENS MOVEIS"/>
    <s v="1.2.3.1.1.04"/>
    <x v="2"/>
    <s v="MOBILIÁRIO EM GERAL"/>
    <d v="2011-04-27T00:00:00"/>
    <s v="03046"/>
    <s v="Banco Componível de 03 Lugares Cromado"/>
    <s v="Delegacia Regional Governador Valadares"/>
    <n v="280.75"/>
    <n v="-274.24684937500018"/>
    <n v="0"/>
    <n v="0"/>
    <n v="-2.339573975"/>
    <n v="4.1635766499998184"/>
  </r>
  <r>
    <s v="BENS MOVEIS"/>
    <s v="1.2.3.1.1.04"/>
    <x v="2"/>
    <s v="MOBILIÁRIO EM GERAL"/>
    <d v="2011-04-27T00:00:00"/>
    <s v="03037"/>
    <s v="Assento/Enconto para longarina espaldar médio"/>
    <s v="DEL. REG. GOVERNADOR VALADARES"/>
    <n v="470.53"/>
    <n v="-459.62319122500026"/>
    <n v="0"/>
    <n v="0"/>
    <n v="-3.9210676489999998"/>
    <n v="6.9857411259997182"/>
  </r>
  <r>
    <s v="BENS MOVEIS"/>
    <s v="1.2.3.1.1.04"/>
    <x v="2"/>
    <s v="MOBILIÁRIO EM GERAL"/>
    <d v="2011-05-13T00:00:00"/>
    <s v="03025"/>
    <s v="Sofá de 03 Lugares Pé em Alumínio em Couro "/>
    <s v="Delegacia Regional Governador Valadares"/>
    <n v="3515.43"/>
    <n v="-3418.5498204750052"/>
    <n v="0"/>
    <n v="0"/>
    <n v="-29.295132818999999"/>
    <n v="67.585046705994671"/>
  </r>
  <r>
    <s v="BENS MOVEIS"/>
    <s v="1.2.3.1.1.04"/>
    <x v="2"/>
    <s v="MOBILIÁRIO EM GERAL"/>
    <d v="2011-05-13T00:00:00"/>
    <s v="03024"/>
    <s v="Sofá de 03 Lugares Pé em Alumínio em Couro "/>
    <s v="Delegacia Regional Juiz de Fora"/>
    <n v="3515.43"/>
    <n v="-3418.5498204750052"/>
    <n v="0"/>
    <n v="0"/>
    <n v="-29.295132818999999"/>
    <n v="67.585046705994671"/>
  </r>
  <r>
    <s v="BENS MOVEIS"/>
    <s v="1.2.3.1.1.04"/>
    <x v="2"/>
    <s v="MOBILIÁRIO EM GERAL"/>
    <d v="2012-07-06T00:00:00"/>
    <s v="03150"/>
    <s v="Mesa 03 Gavetas"/>
    <s v="Subcoordenação de Serviço de Execução Fiscal"/>
    <n v="797.63"/>
    <n v="-683.86375197499854"/>
    <n v="0"/>
    <n v="0"/>
    <n v="-6.6468900790000003"/>
    <n v="107.11935794600146"/>
  </r>
  <r>
    <s v="BENS MOVEIS"/>
    <s v="1.2.3.1.1.04"/>
    <x v="2"/>
    <s v="MOBILIÁRIO EM GERAL"/>
    <d v="2012-07-06T00:00:00"/>
    <s v="03148"/>
    <s v="Mesa 03 Gavetas"/>
    <s v="Gerência Financeira e Contabil"/>
    <n v="797.63"/>
    <n v="-683.86375197499854"/>
    <n v="0"/>
    <n v="0"/>
    <n v="-6.6468900790000003"/>
    <n v="107.11935794600146"/>
  </r>
  <r>
    <s v="BENS MOVEIS"/>
    <s v="1.2.3.1.1.04"/>
    <x v="2"/>
    <s v="MOBILIÁRIO EM GERAL"/>
    <d v="2012-07-06T00:00:00"/>
    <s v="03149"/>
    <s v="Mesa 03 Gavetas"/>
    <s v="Delegacia Regional Ipatinga"/>
    <n v="797.63"/>
    <n v="-683.86375197499854"/>
    <n v="0"/>
    <n v="0"/>
    <n v="-6.6468900790000003"/>
    <n v="107.11935794600146"/>
  </r>
  <r>
    <s v="BENS MOVEIS"/>
    <s v="1.2.3.1.1.04"/>
    <x v="2"/>
    <s v="MOBILIÁRIO EM GERAL"/>
    <d v="2012-07-06T00:00:00"/>
    <s v="03152"/>
    <s v="Mesa com 03 Gavetas"/>
    <s v="AUDITÓRIO 1"/>
    <n v="797.63"/>
    <n v="-683.86375197499854"/>
    <n v="0"/>
    <n v="0"/>
    <n v="-6.6468900790000003"/>
    <n v="107.11935794600146"/>
  </r>
  <r>
    <s v="BENS MOVEIS"/>
    <s v="1.2.3.1.1.04"/>
    <x v="2"/>
    <s v="MOBILIÁRIO EM GERAL"/>
    <d v="2012-07-06T00:00:00"/>
    <s v="03151"/>
    <s v="Balcão Recepção"/>
    <s v="DEL. REG. IPATINGA"/>
    <n v="2030"/>
    <n v="-1740.464974999998"/>
    <n v="0"/>
    <n v="0"/>
    <n v="-16.916599000000001"/>
    <n v="272.61842600000193"/>
  </r>
  <r>
    <s v="BENS MOVEIS"/>
    <s v="1.2.3.1.1.04"/>
    <x v="2"/>
    <s v="MOBILIÁRIO EM GERAL"/>
    <d v="2012-07-06T00:00:00"/>
    <s v="03489"/>
    <s v="Gaveteiro Fixo"/>
    <s v="SETOR FISCALIZAÇÃO"/>
    <n v="173.1"/>
    <n v="-148.40735574999982"/>
    <n v="0"/>
    <n v="0"/>
    <n v="-1.4424942299999999"/>
    <n v="23.25015002000017"/>
  </r>
  <r>
    <s v="BENS MOVEIS"/>
    <s v="1.2.3.1.1.04"/>
    <x v="2"/>
    <s v="MOBILIÁRIO EM GERAL"/>
    <d v="2012-10-02T00:00:00"/>
    <s v="02468"/>
    <s v="Gaveteiro Pedestal"/>
    <s v="Almoxarifado"/>
    <n v="776"/>
    <n v="-646.61602000000084"/>
    <n v="0"/>
    <n v="0"/>
    <n v="-6.4666408000000004"/>
    <n v="122.91733919999916"/>
  </r>
  <r>
    <s v="BENS MOVEIS"/>
    <s v="1.2.3.1.1.04"/>
    <x v="2"/>
    <s v="MOBILIÁRIO EM GERAL"/>
    <d v="2013-02-08T00:00:00"/>
    <s v="03158"/>
    <s v="Cadeira/Poltrona Espaldar Médio"/>
    <s v="Delegacia Regional Juiz de Fora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71"/>
    <s v="Sofá Componível de 01 Lugar  "/>
    <s v="Delegacia Regional Juiz de Fora"/>
    <n v="2040"/>
    <n v="-1627.7582999999986"/>
    <n v="0"/>
    <n v="0"/>
    <n v="-16.999932000000001"/>
    <n v="395.2417680000014"/>
  </r>
  <r>
    <s v="BENS MOVEIS"/>
    <s v="1.2.3.1.1.04"/>
    <x v="2"/>
    <s v="MOBILIÁRIO EM GERAL"/>
    <d v="2013-02-08T00:00:00"/>
    <s v="03160"/>
    <s v="Cadeira/Poltrona Espaldar Médio"/>
    <s v="AV. CONTORNO 7556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66"/>
    <s v="Cadeira/Poltrona Espaldar Médio "/>
    <s v="Delegacia Regional Patos de Minas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69"/>
    <s v="Cadeira/Poltrona Giratória Espaldar Alto"/>
    <s v="Delegacia Regional Montes Claros"/>
    <n v="940"/>
    <n v="-750.04255000000023"/>
    <n v="0"/>
    <n v="0"/>
    <n v="-7.8333019999999998"/>
    <n v="182.12414799999976"/>
  </r>
  <r>
    <s v="BENS MOVEIS"/>
    <s v="1.2.3.1.1.04"/>
    <x v="2"/>
    <s v="MOBILIÁRIO EM GERAL"/>
    <d v="2013-02-08T00:00:00"/>
    <s v="03167"/>
    <s v="Cadeira/Poltrona Espaldar Médio "/>
    <s v="Centro Cultural"/>
    <n v="899"/>
    <n v="-717.33091749999892"/>
    <n v="0"/>
    <n v="0"/>
    <n v="-7.4916366999999999"/>
    <n v="174.1774458000011"/>
  </r>
  <r>
    <s v="BENS MOVEIS"/>
    <s v="1.2.3.1.1.04"/>
    <x v="2"/>
    <s v="MOBILIÁRIO EM GERAL"/>
    <d v="2013-02-08T00:00:00"/>
    <s v="03161"/>
    <s v="Cadeira/Poltrona Espaldar Médio"/>
    <s v="Delegacia Regional Diamantina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64"/>
    <s v="Cadeira/Poltrona Espaldar Médio "/>
    <s v="Delegacia Regional Juiz de Fora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63"/>
    <s v="Cadeira/Poltrona Espaldar Médio"/>
    <s v="Delegacia Regional Uberaba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73"/>
    <s v="Sofá Componível de 03 Lugares"/>
    <s v="AV. CONTORNO 7556"/>
    <n v="5900"/>
    <n v="-4707.741750000002"/>
    <n v="0"/>
    <n v="0"/>
    <n v="-49.166470000000004"/>
    <n v="1143.0917799999979"/>
  </r>
  <r>
    <s v="BENS MOVEIS"/>
    <s v="1.2.3.1.1.04"/>
    <x v="2"/>
    <s v="MOBILIÁRIO EM GERAL"/>
    <d v="2013-02-08T00:00:00"/>
    <s v="03172"/>
    <s v="Sofá Componível de 02 Lugares"/>
    <s v="Procuradoria Jurídica"/>
    <n v="3970"/>
    <n v="-3167.7500249999989"/>
    <n v="0"/>
    <n v="0"/>
    <n v="-33.083201000000003"/>
    <n v="769.16677400000106"/>
  </r>
  <r>
    <s v="BENS MOVEIS"/>
    <s v="1.2.3.1.1.04"/>
    <x v="2"/>
    <s v="MOBILIÁRIO EM GERAL"/>
    <d v="2013-02-08T00:00:00"/>
    <s v="03157"/>
    <s v="Cadeira/Poltrona Espaldar Médio"/>
    <s v="Delegacia Regional Muriaé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68"/>
    <s v="Cadeira/Poltrona Espaldar Médio "/>
    <s v="Procuradoria Jurídica"/>
    <n v="899"/>
    <n v="-717.33091749999892"/>
    <n v="0"/>
    <n v="0"/>
    <n v="-7.4916366999999999"/>
    <n v="174.1774458000011"/>
  </r>
  <r>
    <s v="BENS MOVEIS"/>
    <s v="1.2.3.1.1.04"/>
    <x v="2"/>
    <s v="MOBILIÁRIO EM GERAL"/>
    <d v="2013-02-08T00:00:00"/>
    <s v="03174"/>
    <s v="Mesa Centro"/>
    <s v="DEL. REG. GOVERNADOR VALADARES"/>
    <n v="650"/>
    <n v="-518.64612500000055"/>
    <n v="0"/>
    <n v="0"/>
    <n v="-5.4166449999999999"/>
    <n v="125.93722999999945"/>
  </r>
  <r>
    <s v="BENS MOVEIS"/>
    <s v="1.2.3.1.1.04"/>
    <x v="2"/>
    <s v="MOBILIÁRIO EM GERAL"/>
    <d v="2013-02-08T00:00:00"/>
    <s v="03165"/>
    <s v="Cadeira/Poltrona Espaldar Médio  "/>
    <s v="AUDITÓRIO 2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59"/>
    <s v="Cadeira/Poltrona Espaldar Médio"/>
    <s v="Delegacia Regional Juiz de Fora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62"/>
    <s v="Cadeira/Poltrona Espaldar Médio"/>
    <s v="Delegacia Regional Montes Claros"/>
    <n v="460"/>
    <n v="-367.04295000000047"/>
    <n v="0"/>
    <n v="0"/>
    <n v="-3.8333180000000002"/>
    <n v="89.123731999999521"/>
  </r>
  <r>
    <s v="BENS MOVEIS"/>
    <s v="1.2.3.1.1.04"/>
    <x v="2"/>
    <s v="MOBILIÁRIO EM GERAL"/>
    <d v="2013-02-08T00:00:00"/>
    <s v="03170"/>
    <s v="Sofá Componível de 01 Lugar "/>
    <s v="Delegacia Regional Montes Claros"/>
    <n v="2040"/>
    <n v="-1627.7582999999986"/>
    <n v="0"/>
    <n v="0"/>
    <n v="-16.999932000000001"/>
    <n v="395.2417680000014"/>
  </r>
  <r>
    <s v="BENS MOVEIS"/>
    <s v="1.2.3.1.1.04"/>
    <x v="2"/>
    <s v="MOBILIÁRIO EM GERAL"/>
    <d v="2013-02-22T00:00:00"/>
    <s v="03222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1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1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7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4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3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1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9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9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7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4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15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2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3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13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73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8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9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4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7"/>
    <s v="Poltrona de Auditório"/>
    <s v="Coordenadoria do Setor de Étic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7"/>
    <s v="Poltrona de Auditório"/>
    <s v="Delegacia Regional Uberlândi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9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2"/>
    <s v="Poltrona de Auditório"/>
    <s v="Delegacia Regional Diamantin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8"/>
    <s v="Poltrona de Auditório 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61"/>
    <s v="Poltrona de Auditório"/>
    <s v="Coordenadoria de Bibliotec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6"/>
    <s v="Poltrona de Auditório "/>
    <s v="Subcoordenação de Serviço de Execução Fiscal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4"/>
    <s v="Poltrona de Auditório"/>
    <s v="Delegacia Regional Montes Claro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0"/>
    <s v="Poltrona de Auditório"/>
    <s v="Gerência de Tecnologia da Informaçã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71"/>
    <s v="Poltrona de Auditório"/>
    <s v="Delegacia Regional Lavra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0"/>
    <s v="Poltrona de Auditório"/>
    <s v="Delegacia Regional Diamantin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3"/>
    <s v="Poltrona de Auditório"/>
    <s v="Delegacia Regional Uberab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1"/>
    <s v="Poltrona de Auditório"/>
    <s v="Subcoordenação de Serviço de Execução Fiscal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62"/>
    <s v="Poltrona de Auditório"/>
    <s v="Delegacia Regional Governador Valadare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3"/>
    <s v="Poltrona de Auditório"/>
    <s v="Subcoordenação de Serviço de Execução Fiscal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6"/>
    <s v="Poltrona de Auditório"/>
    <s v="DEL. REG.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2"/>
    <s v="Poltrona de Auditório"/>
    <s v="AUDITÓRIO 2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9"/>
    <s v="Poltrona de Auditório"/>
    <s v="Gerência da Fiscalizaçã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1"/>
    <s v="Poltrona de Auditório"/>
    <s v="Centro Cultural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7"/>
    <s v="Poltrona de Auditório"/>
    <s v="Gerência de Inscrição e Registr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4"/>
    <s v="Poltrona de Auditório"/>
    <s v="Recepçã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8"/>
    <s v="Poltrona de Auditório"/>
    <s v="Delegacia Regional Teofilo Otoni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0"/>
    <s v="Poltrona de Auditório"/>
    <s v="à classificar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76"/>
    <s v="Poltrona de Auditório"/>
    <s v="Delegacia Regional Divinópoli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3"/>
    <s v="Poltrona de Auditório"/>
    <s v="AUDITÓRIO 2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9"/>
    <s v="Poltrona de Auditório"/>
    <s v="Arquiv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0"/>
    <s v="Poltrona de Auditório"/>
    <s v="Delegacia Regional Lavra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7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6"/>
    <s v="Poltrona de Auditório"/>
    <s v="Subcoordenação de Serviço de Execução Fiscal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3"/>
    <s v="Poltrona de Auditório"/>
    <s v="Delegacia Regional Governador Valadare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3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75"/>
    <s v="Poltrona de Auditório"/>
    <s v="Gerência da Fiscalizaçã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6"/>
    <s v="Poltrona de Auditório"/>
    <s v="Coordenadoria de Protocolo e Arquiv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8"/>
    <s v="Poltrona de Auditório"/>
    <s v="AUDITÓRIO 2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2"/>
    <s v="Poltrona de Auditório"/>
    <s v="AUDITÓRIO 2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2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8"/>
    <s v="Poltrona de Auditório"/>
    <s v="Coordenadoria de Compras Almoxarifado e Patrimôni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6"/>
    <s v="Poltrona de Auditório"/>
    <s v="AUDITÓRIO 1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2"/>
    <s v="Poltrona de Auditório"/>
    <s v="Delegacia Regional Uberlândi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4"/>
    <s v="Poltrona de Auditório"/>
    <s v="AUDITÓRIO 1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1"/>
    <s v="Poltrona de Auditório"/>
    <s v="Delegacia Regional Montes Claro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9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7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1"/>
    <s v="Poltrona de Auditório"/>
    <s v="DEL. REG. GOVERNADOR VALADARE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6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1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8"/>
    <s v="Poltrona de Auditório"/>
    <s v="Coordenadoria de Bibliotec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2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2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79"/>
    <s v="Poltrona de Auditório  "/>
    <s v="Delegacia Regional Teofilo Otoni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2"/>
    <s v="Poltrona de Auditório"/>
    <s v="Delegacia Regional Divinópoli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74"/>
    <s v="Poltrona de Auditório"/>
    <s v="Coordenadoria de Protocolo e Arquiv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7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2"/>
    <s v="Poltrona de Auditório"/>
    <s v="AUDITÓRIO 1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6"/>
    <s v="Poltrona de Auditório"/>
    <s v="AUDITÓRIO 1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0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75"/>
    <s v="Poltrona de Auditório "/>
    <s v="AUDITÓRIO 1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7"/>
    <s v="Poltrona de Auditório"/>
    <s v="Auditório Piso Diamantina 2º andar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6"/>
    <s v="Poltrona de Auditório"/>
    <s v="Ouvidori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4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1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4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0"/>
    <s v="Poltrona de Auditório  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2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6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3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8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9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8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76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16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6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4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6"/>
    <s v="Poltrona de Auditório"/>
    <s v="AUDITÓRIO 1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3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1"/>
    <s v="Poltrona de Auditório"/>
    <s v="Delegacia Regional Alfena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8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1"/>
    <s v="Poltrona de Auditório"/>
    <s v="Delegacia Regional Teofilo Otoni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7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7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1"/>
    <s v="Poltrona de Auditório"/>
    <s v="Delegacia Regional Teofilo Otoni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72"/>
    <s v="Poltrona de Auditório"/>
    <s v="Delegacia Regional Teofilo Otoni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9"/>
    <s v="Poltrona de Auditório"/>
    <s v="AUDITÓRIO 1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3"/>
    <s v="Poltrona de Auditório"/>
    <s v="Coordenadoria de Transporte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3"/>
    <s v="Poltrona de Auditório"/>
    <s v="AUDITÓRIO 2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63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0"/>
    <s v="Poltrona de Auditório"/>
    <s v="Delegacia Regional Governador Valadare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4"/>
    <s v="Poltrona de Auditório"/>
    <s v="Coordenadoria do Setor de Étic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90"/>
    <s v="Poltrona de Auditório"/>
    <s v="DEL. REG. GOVERNADOR VALADARE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77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6"/>
    <s v="Poltrona de Auditório"/>
    <s v="Sala de Reuniões da Presidênci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55"/>
    <s v="Poltrona de Auditório"/>
    <s v="Delegacia Regional Diamantin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50"/>
    <s v="Poltrona de Auditório"/>
    <s v="Coordenadoria de Registro e Inscrição e Especializaçã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3"/>
    <s v="Poltrona de Auditório"/>
    <s v="Delegacia Regional Teofilo Otoni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3"/>
    <s v="Poltrona de Auditório"/>
    <s v="Delegacia Regional Diamantin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5"/>
    <s v="Poltrona de Auditório"/>
    <s v="Delegacia Regional Montes Claro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0"/>
    <s v="Poltrona de Auditório"/>
    <s v="à classificar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4"/>
    <s v="Poltrona de Auditório"/>
    <s v="AUDITÓRIO 2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7"/>
    <s v="Poltrona de Auditório"/>
    <s v="DEL. REG.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8"/>
    <s v="Poltrona de Auditório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9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5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0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9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10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8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17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18"/>
    <s v="Poltrona de Auditório"/>
    <s v="AUDITÓRIO 1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77"/>
    <s v="Poltrona de Auditório "/>
    <s v="Coordenadoria de Compras Almoxarifado e Patrimônio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14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34"/>
    <s v="Poltrona de Auditório"/>
    <s v="AUDITÓRIO 2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45"/>
    <s v="Poltrona de Auditório"/>
    <s v="Auditório Piso Diamantina 2º andar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78"/>
    <s v="Poltrona de Auditório "/>
    <s v="AV. CONTORNO 7556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8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2"/>
    <s v="Poltrona de Auditório"/>
    <s v="AUDITÓRIO 2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8"/>
    <s v="Poltrona de Auditório"/>
    <s v="Delegacia Regional Patos de Mina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47"/>
    <s v="Poltrona de Auditório"/>
    <s v="Delegacia Regional Montes Claros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21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9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25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60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60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319"/>
    <s v="Poltrona de Auditório"/>
    <s v="Delegacia Regional Ipating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186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09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34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2T00:00:00"/>
    <s v="03270"/>
    <s v="Poltrona de Auditório"/>
    <s v="Delegacia Regional Juiz de Fora"/>
    <n v="1590"/>
    <n v="-1262.5986750000004"/>
    <n v="0"/>
    <n v="0"/>
    <n v="-13.249947000000001"/>
    <n v="314.15137799999957"/>
  </r>
  <r>
    <s v="BENS MOVEIS"/>
    <s v="1.2.3.1.1.04"/>
    <x v="2"/>
    <s v="MOBILIÁRIO EM GERAL"/>
    <d v="2013-02-25T00:00:00"/>
    <s v="03281"/>
    <s v="Cadeira/Poltrona Giratória com Braços"/>
    <s v="Delegacia Regional Teofilo Otoni"/>
    <n v="560"/>
    <n v="-444.22620000000035"/>
    <n v="0"/>
    <n v="0"/>
    <n v="-4.6666480000000004"/>
    <n v="111.10715199999966"/>
  </r>
  <r>
    <s v="BENS MOVEIS"/>
    <s v="1.2.3.1.1.04"/>
    <x v="2"/>
    <s v="MOBILIÁRIO EM GERAL"/>
    <d v="2013-02-25T00:00:00"/>
    <s v="03283"/>
    <s v="Cadeira/Poltrona Giratória com Braços"/>
    <s v="AV. CONTORNO 7556"/>
    <n v="560"/>
    <n v="-444.22620000000035"/>
    <n v="0"/>
    <n v="0"/>
    <n v="-4.6666480000000004"/>
    <n v="111.10715199999966"/>
  </r>
  <r>
    <s v="BENS MOVEIS"/>
    <s v="1.2.3.1.1.04"/>
    <x v="2"/>
    <s v="MOBILIÁRIO EM GERAL"/>
    <d v="2013-02-25T00:00:00"/>
    <s v="03280"/>
    <s v="Cadeira/Poltrona Giratória com Braços"/>
    <s v="Delegacia Regional Teofilo Otoni"/>
    <n v="560"/>
    <n v="-444.22620000000035"/>
    <n v="0"/>
    <n v="0"/>
    <n v="-4.6666480000000004"/>
    <n v="111.10715199999966"/>
  </r>
  <r>
    <s v="BENS MOVEIS"/>
    <s v="1.2.3.1.1.04"/>
    <x v="2"/>
    <s v="MOBILIÁRIO EM GERAL"/>
    <d v="2013-02-25T00:00:00"/>
    <s v="03279"/>
    <s v="Cadeira/Poltrona Giratória com Braços"/>
    <s v="Delegacia Regional Juiz de Fora"/>
    <n v="560"/>
    <n v="-444.22620000000035"/>
    <n v="0"/>
    <n v="0"/>
    <n v="-4.6666480000000004"/>
    <n v="111.10715199999966"/>
  </r>
  <r>
    <s v="BENS MOVEIS"/>
    <s v="1.2.3.1.1.04"/>
    <x v="2"/>
    <s v="MOBILIÁRIO EM GERAL"/>
    <d v="2013-02-25T00:00:00"/>
    <s v="03282"/>
    <s v="Cadeira/Poltrona Giratória com Braços"/>
    <s v="Delegacia Regional Juiz de Fora"/>
    <n v="560"/>
    <n v="-444.22620000000035"/>
    <n v="0"/>
    <n v="0"/>
    <n v="-4.6666480000000004"/>
    <n v="111.10715199999966"/>
  </r>
  <r>
    <s v="BENS MOVEIS"/>
    <s v="1.2.3.1.1.04"/>
    <x v="2"/>
    <s v="MOBILIÁRIO EM GERAL"/>
    <d v="2013-02-26T00:00:00"/>
    <s v="03294"/>
    <s v="Armário Alto 02 Portas"/>
    <s v="Delegacia Regional Juiz de Fora"/>
    <n v="1580"/>
    <n v="-1252.9253499999993"/>
    <n v="0"/>
    <n v="0"/>
    <n v="-13.166614000000001"/>
    <n v="313.90803600000072"/>
  </r>
  <r>
    <s v="BENS MOVEIS"/>
    <s v="1.2.3.1.1.04"/>
    <x v="2"/>
    <s v="MOBILIÁRIO EM GERAL"/>
    <d v="2013-02-26T00:00:00"/>
    <s v="03288"/>
    <s v="Mesa Gerente Gota "/>
    <s v="Delegacia Regional Juiz de Fora"/>
    <n v="2390"/>
    <n v="-1895.2446749999988"/>
    <n v="0"/>
    <n v="0"/>
    <n v="-19.916587"/>
    <n v="474.83873800000123"/>
  </r>
  <r>
    <s v="BENS MOVEIS"/>
    <s v="1.2.3.1.1.04"/>
    <x v="2"/>
    <s v="MOBILIÁRIO EM GERAL"/>
    <d v="2013-02-26T00:00:00"/>
    <s v="03305"/>
    <s v="Mesa Reta de Trabalho "/>
    <s v="Delegacia Regional Juiz de Fora"/>
    <n v="760"/>
    <n v="-602.67269999999962"/>
    <n v="0"/>
    <n v="0"/>
    <n v="-6.3333079999999997"/>
    <n v="150.99399200000039"/>
  </r>
  <r>
    <s v="BENS MOVEIS"/>
    <s v="1.2.3.1.1.04"/>
    <x v="2"/>
    <s v="MOBILIÁRIO EM GERAL"/>
    <d v="2013-02-26T00:00:00"/>
    <s v="03304"/>
    <s v="Mesa Reta de Trabalho "/>
    <s v="Delegacia Regional Montes Claros"/>
    <n v="760"/>
    <n v="-602.67269999999962"/>
    <n v="0"/>
    <n v="0"/>
    <n v="-6.3333079999999997"/>
    <n v="150.99399200000039"/>
  </r>
  <r>
    <s v="BENS MOVEIS"/>
    <s v="1.2.3.1.1.04"/>
    <x v="2"/>
    <s v="MOBILIÁRIO EM GERAL"/>
    <d v="2013-02-26T00:00:00"/>
    <s v="03290"/>
    <s v="Armário Alto 02 Portas"/>
    <s v="Delegacia Regional Teofilo Otoni"/>
    <n v="1580"/>
    <n v="-1252.9253499999993"/>
    <n v="0"/>
    <n v="0"/>
    <n v="-13.166614000000001"/>
    <n v="313.90803600000072"/>
  </r>
  <r>
    <s v="BENS MOVEIS"/>
    <s v="1.2.3.1.1.04"/>
    <x v="2"/>
    <s v="MOBILIÁRIO EM GERAL"/>
    <d v="2013-02-26T00:00:00"/>
    <s v="03301"/>
    <s v="Gaveteiro Volante"/>
    <s v="Delegacia Regional Divinópolis"/>
    <n v="990"/>
    <n v="-785.05917499999919"/>
    <n v="0"/>
    <n v="0"/>
    <n v="-8.2499669999999998"/>
    <n v="196.69085800000082"/>
  </r>
  <r>
    <s v="BENS MOVEIS"/>
    <s v="1.2.3.1.1.04"/>
    <x v="2"/>
    <s v="MOBILIÁRIO EM GERAL"/>
    <d v="2013-02-26T00:00:00"/>
    <s v="03303"/>
    <s v="Mesa Reta de Trabalho "/>
    <s v="Delegacia Regional Montes Claros"/>
    <n v="760"/>
    <n v="-602.67269999999962"/>
    <n v="0"/>
    <n v="0"/>
    <n v="-6.3333079999999997"/>
    <n v="150.99399200000039"/>
  </r>
  <r>
    <s v="BENS MOVEIS"/>
    <s v="1.2.3.1.1.04"/>
    <x v="2"/>
    <s v="MOBILIÁRIO EM GERAL"/>
    <d v="2013-02-26T00:00:00"/>
    <s v="03287"/>
    <s v="Mesa"/>
    <s v="Coordenadoria de Biblioteca"/>
    <n v="1380"/>
    <n v="-1094.3288499999994"/>
    <n v="0"/>
    <n v="0"/>
    <n v="-11.499954000000001"/>
    <n v="274.17119600000058"/>
  </r>
  <r>
    <s v="BENS MOVEIS"/>
    <s v="1.2.3.1.1.04"/>
    <x v="2"/>
    <s v="MOBILIÁRIO EM GERAL"/>
    <d v="2013-02-26T00:00:00"/>
    <s v="03296"/>
    <s v="Armário Baixo com portas baixas de giro"/>
    <s v="Delegacia Regional Montes Claros"/>
    <n v="960"/>
    <n v="-761.26919999999916"/>
    <n v="0"/>
    <n v="0"/>
    <n v="-7.999968"/>
    <n v="190.73083200000085"/>
  </r>
  <r>
    <s v="BENS MOVEIS"/>
    <s v="1.2.3.1.1.04"/>
    <x v="2"/>
    <s v="MOBILIÁRIO EM GERAL"/>
    <d v="2013-02-26T00:00:00"/>
    <s v="03289"/>
    <s v="Armário Alto 02 Portas"/>
    <s v="AUDITÓRIO 2"/>
    <n v="1580"/>
    <n v="-1252.9253499999993"/>
    <n v="0"/>
    <n v="0"/>
    <n v="-13.166614000000001"/>
    <n v="313.90803600000072"/>
  </r>
  <r>
    <s v="BENS MOVEIS"/>
    <s v="1.2.3.1.1.04"/>
    <x v="2"/>
    <s v="MOBILIÁRIO EM GERAL"/>
    <d v="2013-02-26T00:00:00"/>
    <s v="03307"/>
    <s v="Mesa Reta de Trabalho "/>
    <s v="Delegacia Regional Montes Claros"/>
    <n v="830"/>
    <n v="-658.18597500000067"/>
    <n v="0"/>
    <n v="0"/>
    <n v="-6.916639"/>
    <n v="164.89738599999933"/>
  </r>
  <r>
    <s v="BENS MOVEIS"/>
    <s v="1.2.3.1.1.04"/>
    <x v="2"/>
    <s v="MOBILIÁRIO EM GERAL"/>
    <d v="2013-02-26T00:00:00"/>
    <s v="03306"/>
    <s v="Mesa Reta de Trabalho "/>
    <s v="Supervisão de Almoxarifado"/>
    <n v="760"/>
    <n v="-602.67269999999962"/>
    <n v="0"/>
    <n v="0"/>
    <n v="-6.3333079999999997"/>
    <n v="150.99399200000039"/>
  </r>
  <r>
    <s v="BENS MOVEIS"/>
    <s v="1.2.3.1.1.04"/>
    <x v="2"/>
    <s v="MOBILIÁRIO EM GERAL"/>
    <d v="2013-02-26T00:00:00"/>
    <s v="03292"/>
    <s v="Armário Alto 02 Portas"/>
    <s v="Ouvidoria"/>
    <n v="1580"/>
    <n v="-1252.9253499999993"/>
    <n v="0"/>
    <n v="0"/>
    <n v="-13.166614000000001"/>
    <n v="313.90803600000072"/>
  </r>
  <r>
    <s v="BENS MOVEIS"/>
    <s v="1.2.3.1.1.04"/>
    <x v="2"/>
    <s v="MOBILIÁRIO EM GERAL"/>
    <d v="2013-02-26T00:00:00"/>
    <s v="03298"/>
    <s v="Armário Baixo com portas baixas de giro"/>
    <s v="Delegacia Regional Diamantina"/>
    <n v="960"/>
    <n v="-761.26919999999916"/>
    <n v="0"/>
    <n v="0"/>
    <n v="-7.999968"/>
    <n v="190.73083200000085"/>
  </r>
  <r>
    <s v="BENS MOVEIS"/>
    <s v="1.2.3.1.1.04"/>
    <x v="2"/>
    <s v="MOBILIÁRIO EM GERAL"/>
    <d v="2013-02-26T00:00:00"/>
    <s v="03302"/>
    <s v="Mesa Reta de Trabalho "/>
    <s v="AV. CONTORNO 7556"/>
    <n v="760"/>
    <n v="-602.67269999999962"/>
    <n v="0"/>
    <n v="0"/>
    <n v="-6.3333079999999997"/>
    <n v="150.99399200000039"/>
  </r>
  <r>
    <s v="BENS MOVEIS"/>
    <s v="1.2.3.1.1.04"/>
    <x v="2"/>
    <s v="MOBILIÁRIO EM GERAL"/>
    <d v="2013-02-26T00:00:00"/>
    <s v="03286"/>
    <s v="Mesa com Gaveteiro"/>
    <s v="AV. CONTORNO 7556"/>
    <n v="1910"/>
    <n v="-1514.6150749999979"/>
    <n v="0"/>
    <n v="0"/>
    <n v="-15.916603"/>
    <n v="379.4683220000021"/>
  </r>
  <r>
    <s v="BENS MOVEIS"/>
    <s v="1.2.3.1.1.04"/>
    <x v="2"/>
    <s v="MOBILIÁRIO EM GERAL"/>
    <d v="2013-02-26T00:00:00"/>
    <s v="03300"/>
    <s v="Mesa Retangular de Reunião "/>
    <s v="AUDITÓRIO 2"/>
    <n v="2580"/>
    <n v="-2045.9178499999998"/>
    <n v="0"/>
    <n v="0"/>
    <n v="-21.499914"/>
    <n v="512.58223600000019"/>
  </r>
  <r>
    <s v="BENS MOVEIS"/>
    <s v="1.2.3.1.1.04"/>
    <x v="2"/>
    <s v="MOBILIÁRIO EM GERAL"/>
    <d v="2013-02-26T00:00:00"/>
    <s v="03293"/>
    <s v="Armário Alto 02 Portas"/>
    <s v="Delegacia Regional Juiz de Fora"/>
    <n v="1580"/>
    <n v="-1252.9253499999993"/>
    <n v="0"/>
    <n v="0"/>
    <n v="-13.166614000000001"/>
    <n v="313.90803600000072"/>
  </r>
  <r>
    <s v="BENS MOVEIS"/>
    <s v="1.2.3.1.1.04"/>
    <x v="2"/>
    <s v="MOBILIÁRIO EM GERAL"/>
    <d v="2013-02-26T00:00:00"/>
    <s v="03285"/>
    <s v="Mesa com Gaveteiro"/>
    <s v="Delegacia Regional Juiz de Fora"/>
    <n v="1910"/>
    <n v="-1514.6150749999979"/>
    <n v="0"/>
    <n v="0"/>
    <n v="-15.916603"/>
    <n v="379.4683220000021"/>
  </r>
  <r>
    <s v="BENS MOVEIS"/>
    <s v="1.2.3.1.1.04"/>
    <x v="2"/>
    <s v="MOBILIÁRIO EM GERAL"/>
    <d v="2013-02-26T00:00:00"/>
    <s v="03297"/>
    <s v="Armário Baixo com portas baixas de giro"/>
    <s v="Delegacia Regional Juiz de Fora"/>
    <n v="960"/>
    <n v="-761.26919999999916"/>
    <n v="0"/>
    <n v="0"/>
    <n v="-7.999968"/>
    <n v="190.73083200000085"/>
  </r>
  <r>
    <s v="BENS MOVEIS"/>
    <s v="1.2.3.1.1.04"/>
    <x v="2"/>
    <s v="MOBILIÁRIO EM GERAL"/>
    <d v="2013-02-26T00:00:00"/>
    <s v="03291"/>
    <s v="Armário Alto 02 Portas"/>
    <s v="Delegacia Regional Ipatinga"/>
    <n v="1580"/>
    <n v="-1252.9253499999993"/>
    <n v="0"/>
    <n v="0"/>
    <n v="-13.166614000000001"/>
    <n v="313.90803600000072"/>
  </r>
  <r>
    <s v="BENS MOVEIS"/>
    <s v="1.2.3.1.1.04"/>
    <x v="2"/>
    <s v="MOBILIÁRIO EM GERAL"/>
    <d v="2013-02-26T00:00:00"/>
    <s v="03284"/>
    <s v="Mesa "/>
    <s v="Delegacia Regional Alfenas"/>
    <n v="1380"/>
    <n v="-1094.3288499999994"/>
    <n v="0"/>
    <n v="0"/>
    <n v="-11.499954000000001"/>
    <n v="274.17119600000058"/>
  </r>
  <r>
    <s v="BENS MOVEIS"/>
    <s v="1.2.3.1.1.04"/>
    <x v="2"/>
    <s v="MOBILIÁRIO EM GERAL"/>
    <d v="2013-02-26T00:00:00"/>
    <s v="03299"/>
    <s v="Armário Baixo com portas baixas de giro"/>
    <s v="Delegacia Regional Diamantina"/>
    <n v="960"/>
    <n v="-761.26919999999916"/>
    <n v="0"/>
    <n v="0"/>
    <n v="-7.999968"/>
    <n v="190.73083200000085"/>
  </r>
  <r>
    <s v="BENS MOVEIS"/>
    <s v="1.2.3.1.1.04"/>
    <x v="2"/>
    <s v="MOBILIÁRIO EM GERAL"/>
    <d v="2013-02-26T00:00:00"/>
    <s v="03295"/>
    <s v="Armário Alto 02 Portas"/>
    <s v="Delegacia Regional Juiz de Fora"/>
    <n v="1580"/>
    <n v="-1252.9253499999993"/>
    <n v="0"/>
    <n v="0"/>
    <n v="-13.166614000000001"/>
    <n v="313.90803600000072"/>
  </r>
  <r>
    <s v="BENS MOVEIS"/>
    <s v="1.2.3.1.1.04"/>
    <x v="2"/>
    <s v="MOBILIÁRIO EM GERAL"/>
    <d v="2013-03-01T00:00:00"/>
    <s v="03374"/>
    <s v="Armário Baixo"/>
    <s v="Delegacia Regional Ipatinga"/>
    <n v="960"/>
    <n v="-760.4791999999992"/>
    <n v="0"/>
    <n v="0"/>
    <n v="-7.999968"/>
    <n v="191.52083200000081"/>
  </r>
  <r>
    <s v="BENS MOVEIS"/>
    <s v="1.2.3.1.1.04"/>
    <x v="2"/>
    <s v="MOBILIÁRIO EM GERAL"/>
    <d v="2013-03-01T00:00:00"/>
    <s v="03377"/>
    <s v="Armário Baixo"/>
    <s v="Delegacia Regional Ipatinga"/>
    <n v="960"/>
    <n v="-760.4791999999992"/>
    <n v="0"/>
    <n v="0"/>
    <n v="-7.999968"/>
    <n v="191.52083200000081"/>
  </r>
  <r>
    <s v="BENS MOVEIS"/>
    <s v="1.2.3.1.1.04"/>
    <x v="2"/>
    <s v="MOBILIÁRIO EM GERAL"/>
    <d v="2013-03-01T00:00:00"/>
    <s v="03379"/>
    <s v="Mesa Reta de Trabalho"/>
    <s v="Delegacia Regional Ipatinga"/>
    <n v="830"/>
    <n v="-657.49597500000073"/>
    <n v="0"/>
    <n v="0"/>
    <n v="-6.916639"/>
    <n v="165.58738599999927"/>
  </r>
  <r>
    <s v="BENS MOVEIS"/>
    <s v="1.2.3.1.1.04"/>
    <x v="2"/>
    <s v="MOBILIÁRIO EM GERAL"/>
    <d v="2013-03-01T00:00:00"/>
    <s v="03373"/>
    <s v="Armário Baixo"/>
    <s v="Delegacia Regional Ipatinga"/>
    <n v="960"/>
    <n v="-760.4791999999992"/>
    <n v="0"/>
    <n v="0"/>
    <n v="-7.999968"/>
    <n v="191.52083200000081"/>
  </r>
  <r>
    <s v="BENS MOVEIS"/>
    <s v="1.2.3.1.1.04"/>
    <x v="2"/>
    <s v="MOBILIÁRIO EM GERAL"/>
    <d v="2013-03-01T00:00:00"/>
    <s v="03380"/>
    <s v="Mesa Reta de Trabalho"/>
    <s v="Delegacia Regional Montes Claros"/>
    <n v="830"/>
    <n v="-657.49597500000073"/>
    <n v="0"/>
    <n v="0"/>
    <n v="-6.916639"/>
    <n v="165.58738599999927"/>
  </r>
  <r>
    <s v="BENS MOVEIS"/>
    <s v="1.2.3.1.1.04"/>
    <x v="2"/>
    <s v="MOBILIÁRIO EM GERAL"/>
    <d v="2013-03-01T00:00:00"/>
    <s v="03368"/>
    <s v="Mesa"/>
    <s v="Delegacia Regional Divinópolis"/>
    <n v="1560"/>
    <n v="-1235.7786999999985"/>
    <n v="0"/>
    <n v="0"/>
    <n v="-12.999948"/>
    <n v="311.2213520000015"/>
  </r>
  <r>
    <s v="BENS MOVEIS"/>
    <s v="1.2.3.1.1.04"/>
    <x v="2"/>
    <s v="MOBILIÁRIO EM GERAL"/>
    <d v="2013-03-01T00:00:00"/>
    <s v="03370"/>
    <s v="Armário Alto"/>
    <s v="Gerência da Fiscalização"/>
    <n v="1580"/>
    <n v="-1251.6253499999993"/>
    <n v="0"/>
    <n v="0"/>
    <n v="-13.166614000000001"/>
    <n v="315.20803600000067"/>
  </r>
  <r>
    <s v="BENS MOVEIS"/>
    <s v="1.2.3.1.1.04"/>
    <x v="2"/>
    <s v="MOBILIÁRIO EM GERAL"/>
    <d v="2013-03-01T00:00:00"/>
    <s v="03371"/>
    <s v="Armário Alto"/>
    <s v="AUDITÓRIO 2"/>
    <n v="1580"/>
    <n v="-1251.6253499999993"/>
    <n v="0"/>
    <n v="0"/>
    <n v="-13.166614000000001"/>
    <n v="315.20803600000067"/>
  </r>
  <r>
    <s v="BENS MOVEIS"/>
    <s v="1.2.3.1.1.04"/>
    <x v="2"/>
    <s v="MOBILIÁRIO EM GERAL"/>
    <d v="2013-03-01T00:00:00"/>
    <s v="03366"/>
    <s v="Mesa"/>
    <s v="COORDENAÇÃO  ADMINISTRATIVA"/>
    <n v="1560"/>
    <n v="-1235.7786999999985"/>
    <n v="0"/>
    <n v="0"/>
    <n v="-12.999948"/>
    <n v="311.2213520000015"/>
  </r>
  <r>
    <s v="BENS MOVEIS"/>
    <s v="1.2.3.1.1.04"/>
    <x v="2"/>
    <s v="MOBILIÁRIO EM GERAL"/>
    <d v="2013-03-01T00:00:00"/>
    <s v="03381"/>
    <s v="Mesa Retangular de Reunião"/>
    <s v="AUDITÓRIO 2"/>
    <n v="2110"/>
    <n v="-1671.4715749999993"/>
    <n v="0"/>
    <n v="0"/>
    <n v="-17.583262999999999"/>
    <n v="420.94516200000066"/>
  </r>
  <r>
    <s v="BENS MOVEIS"/>
    <s v="1.2.3.1.1.04"/>
    <x v="2"/>
    <s v="MOBILIÁRIO EM GERAL"/>
    <d v="2013-03-01T00:00:00"/>
    <s v="03367"/>
    <s v="Mesa"/>
    <s v="Gerência Financeira e Contabil"/>
    <n v="1560"/>
    <n v="-1235.7786999999985"/>
    <n v="0"/>
    <n v="0"/>
    <n v="-12.999948"/>
    <n v="311.2213520000015"/>
  </r>
  <r>
    <s v="BENS MOVEIS"/>
    <s v="1.2.3.1.1.04"/>
    <x v="2"/>
    <s v="MOBILIÁRIO EM GERAL"/>
    <d v="2013-03-01T00:00:00"/>
    <s v="03372"/>
    <s v="Armário Alto"/>
    <s v="Delegacia Regional Ipatinga"/>
    <n v="1580"/>
    <n v="-1251.6253499999993"/>
    <n v="0"/>
    <n v="0"/>
    <n v="-13.166614000000001"/>
    <n v="315.20803600000067"/>
  </r>
  <r>
    <s v="BENS MOVEIS"/>
    <s v="1.2.3.1.1.04"/>
    <x v="2"/>
    <s v="MOBILIÁRIO EM GERAL"/>
    <d v="2013-03-01T00:00:00"/>
    <s v="03365"/>
    <s v="Mesa Reta de Trabalho"/>
    <s v="Delegacia Regional Ipatinga"/>
    <n v="910"/>
    <n v="-720.8725750000001"/>
    <n v="0"/>
    <n v="0"/>
    <n v="-7.5833029999999999"/>
    <n v="181.5441219999999"/>
  </r>
  <r>
    <s v="BENS MOVEIS"/>
    <s v="1.2.3.1.1.04"/>
    <x v="2"/>
    <s v="MOBILIÁRIO EM GERAL"/>
    <d v="2013-03-01T00:00:00"/>
    <s v="03364"/>
    <s v="Mesa "/>
    <s v="DEL. REG. GOVERNADOR VALADARES"/>
    <n v="1380"/>
    <n v="-1093.1888499999993"/>
    <n v="0"/>
    <n v="0"/>
    <n v="-11.499954000000001"/>
    <n v="275.31119600000068"/>
  </r>
  <r>
    <s v="BENS MOVEIS"/>
    <s v="1.2.3.1.1.04"/>
    <x v="2"/>
    <s v="MOBILIÁRIO EM GERAL"/>
    <d v="2013-03-01T00:00:00"/>
    <s v="03369"/>
    <s v="Armário Alto"/>
    <s v="AUDITÓRIO 1"/>
    <n v="1580"/>
    <n v="-1251.6253499999993"/>
    <n v="0"/>
    <n v="0"/>
    <n v="-13.166614000000001"/>
    <n v="315.20803600000067"/>
  </r>
  <r>
    <s v="BENS MOVEIS"/>
    <s v="1.2.3.1.1.04"/>
    <x v="2"/>
    <s v="MOBILIÁRIO EM GERAL"/>
    <d v="2013-03-01T00:00:00"/>
    <s v="03376"/>
    <s v="Armário Baixo"/>
    <s v="Delegacia Regional Ipatinga"/>
    <n v="960"/>
    <n v="-760.4791999999992"/>
    <n v="0"/>
    <n v="0"/>
    <n v="-7.999968"/>
    <n v="191.52083200000081"/>
  </r>
  <r>
    <s v="BENS MOVEIS"/>
    <s v="1.2.3.1.1.04"/>
    <x v="2"/>
    <s v="MOBILIÁRIO EM GERAL"/>
    <d v="2013-03-01T00:00:00"/>
    <s v="03375"/>
    <s v="Armário Baixo"/>
    <s v="Delegacia Regional Ipatinga"/>
    <n v="960"/>
    <n v="-760.4791999999992"/>
    <n v="0"/>
    <n v="0"/>
    <n v="-7.999968"/>
    <n v="191.52083200000081"/>
  </r>
  <r>
    <s v="BENS MOVEIS"/>
    <s v="1.2.3.1.1.04"/>
    <x v="2"/>
    <s v="MOBILIÁRIO EM GERAL"/>
    <d v="2013-03-01T00:00:00"/>
    <s v="03378"/>
    <s v="Mesa Reta de Trabalho "/>
    <s v="DEL. REG. GOVERNADOR VALADARES"/>
    <n v="830"/>
    <n v="-657.49597500000073"/>
    <n v="0"/>
    <n v="0"/>
    <n v="-6.916639"/>
    <n v="165.58738599999927"/>
  </r>
  <r>
    <s v="BENS MOVEIS"/>
    <s v="1.2.3.1.1.04"/>
    <x v="2"/>
    <s v="MOBILIÁRIO EM GERAL"/>
    <d v="2013-03-04T00:00:00"/>
    <s v="03386"/>
    <s v="Cadeira/Poltrona Giratória com Braços "/>
    <s v="Delegacia Regional Ipatinga"/>
    <n v="560"/>
    <n v="-443.15620000000035"/>
    <n v="0"/>
    <n v="0"/>
    <n v="-4.6666480000000004"/>
    <n v="112.17715199999965"/>
  </r>
  <r>
    <s v="BENS MOVEIS"/>
    <s v="1.2.3.1.1.04"/>
    <x v="2"/>
    <s v="MOBILIÁRIO EM GERAL"/>
    <d v="2013-03-04T00:00:00"/>
    <s v="03387"/>
    <s v="Cadeira/Poltrona Giratória com Braços "/>
    <s v="Delegacia Regional Ipatinga"/>
    <n v="560"/>
    <n v="-443.15620000000035"/>
    <n v="0"/>
    <n v="0"/>
    <n v="-4.6666480000000004"/>
    <n v="112.17715199999965"/>
  </r>
  <r>
    <s v="BENS MOVEIS"/>
    <s v="1.2.3.1.1.04"/>
    <x v="2"/>
    <s v="MOBILIÁRIO EM GERAL"/>
    <d v="2013-03-04T00:00:00"/>
    <s v="03384"/>
    <s v="Cadeira/Poltrona Giratória com Braços "/>
    <s v="DEPOSITO"/>
    <n v="560"/>
    <n v="-443.15620000000035"/>
    <n v="0"/>
    <n v="0"/>
    <n v="-4.6666480000000004"/>
    <n v="112.17715199999965"/>
  </r>
  <r>
    <s v="BENS MOVEIS"/>
    <s v="1.2.3.1.1.04"/>
    <x v="2"/>
    <s v="MOBILIÁRIO EM GERAL"/>
    <d v="2013-03-04T00:00:00"/>
    <s v="03383"/>
    <s v="Cadeira/Poltrona Giratória com Braços "/>
    <s v="Delegacia Regional Patos de Minas"/>
    <n v="560"/>
    <n v="-443.15620000000035"/>
    <n v="0"/>
    <n v="0"/>
    <n v="-4.6666480000000004"/>
    <n v="112.17715199999965"/>
  </r>
  <r>
    <s v="BENS MOVEIS"/>
    <s v="1.2.3.1.1.04"/>
    <x v="2"/>
    <s v="MOBILIÁRIO EM GERAL"/>
    <d v="2013-03-04T00:00:00"/>
    <s v="03382"/>
    <s v="Cadeira/Poltrona Giratória com Braços "/>
    <s v="Delegacia Regional Montes Claros"/>
    <n v="560"/>
    <n v="-443.15620000000035"/>
    <n v="0"/>
    <n v="0"/>
    <n v="-4.6666480000000004"/>
    <n v="112.17715199999965"/>
  </r>
  <r>
    <s v="BENS MOVEIS"/>
    <s v="1.2.3.1.1.04"/>
    <x v="2"/>
    <s v="MOBILIÁRIO EM GERAL"/>
    <d v="2013-03-04T00:00:00"/>
    <s v="03385"/>
    <s v="Cadeira/Poltrona Giratória com Braços "/>
    <s v="Delegacia Regional Juiz de Fora"/>
    <n v="560"/>
    <n v="-443.15620000000035"/>
    <n v="0"/>
    <n v="0"/>
    <n v="-4.6666480000000004"/>
    <n v="112.17715199999965"/>
  </r>
  <r>
    <s v="BENS MOVEIS"/>
    <s v="1.2.3.1.1.04"/>
    <x v="2"/>
    <s v="MOBILIÁRIO EM GERAL"/>
    <d v="2013-03-04T00:00:00"/>
    <s v="03389"/>
    <s v="Cadeira/Poltrona Giratória com Braços"/>
    <s v="TECNOLOGIA DA INFORMAÇÃO"/>
    <n v="560"/>
    <n v="-443.15620000000035"/>
    <n v="0"/>
    <n v="0"/>
    <n v="-4.6666480000000004"/>
    <n v="112.17715199999965"/>
  </r>
  <r>
    <s v="BENS MOVEIS"/>
    <s v="1.2.3.1.1.04"/>
    <x v="2"/>
    <s v="MOBILIÁRIO EM GERAL"/>
    <d v="2013-03-04T00:00:00"/>
    <s v="03388"/>
    <s v="Cadeira/Poltrona Giratória com Braços"/>
    <s v="AUDITÓRIO 2"/>
    <n v="560"/>
    <n v="-443.15620000000035"/>
    <n v="0"/>
    <n v="0"/>
    <n v="-4.6666480000000004"/>
    <n v="112.17715199999965"/>
  </r>
  <r>
    <s v="BENS MOVEIS"/>
    <s v="1.2.3.1.1.04"/>
    <x v="2"/>
    <s v="MOBILIÁRIO EM GERAL"/>
    <d v="2013-03-05T00:00:00"/>
    <s v="03400"/>
    <s v="Cadeira/Poltrona Base Fixa"/>
    <s v="Delegacia Regional Ipatinga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7"/>
    <s v="Cadeira/Poltrona Base Fixa"/>
    <s v="Delegacia Regional Ipatinga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2"/>
    <s v="Cadeira/Poltrona Base Fixa"/>
    <s v="Delegacia Regional Teofilo Otoni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5"/>
    <s v="Cadeira/Poltrona Base Fixa"/>
    <s v="AV. CONTORNO 7556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9"/>
    <s v="Cadeira/Poltrona Base Fixa"/>
    <s v="AV. CONTORNO 7556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1"/>
    <s v="Cadeira/Poltrona Base Fixa"/>
    <s v="Delegacia Regional Ipatinga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8"/>
    <s v="Cadeira/Poltrona Base Fixa"/>
    <s v="Delegacia Regional Montes Claros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0"/>
    <s v="Cadeira/Poltrona Base Fixa"/>
    <s v="AUDITÓRIO 2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401"/>
    <s v="Cadeira/Poltrona Base Fixa"/>
    <s v="Delegacia Regional Ipatinga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406"/>
    <s v="Sofá Componível de 02 lugares"/>
    <s v="Delegacia Regional Juiz de Fora"/>
    <n v="3970"/>
    <n v="-3140.5600249999989"/>
    <n v="0"/>
    <n v="0"/>
    <n v="-33.083201000000003"/>
    <n v="796.35677400000111"/>
  </r>
  <r>
    <s v="BENS MOVEIS"/>
    <s v="1.2.3.1.1.04"/>
    <x v="2"/>
    <s v="MOBILIÁRIO EM GERAL"/>
    <d v="2013-03-05T00:00:00"/>
    <s v="03403"/>
    <s v="Cadeira/Poltrona Base Fixa"/>
    <s v="AV. CONTORNO 7556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408"/>
    <s v="Sofá Componível de 03 Lugares"/>
    <s v="Delegacia Regional Ipatinga"/>
    <n v="5900"/>
    <n v="-4667.3217500000019"/>
    <n v="0"/>
    <n v="0"/>
    <n v="-49.166470000000004"/>
    <n v="1183.511779999998"/>
  </r>
  <r>
    <s v="BENS MOVEIS"/>
    <s v="1.2.3.1.1.04"/>
    <x v="2"/>
    <s v="MOBILIÁRIO EM GERAL"/>
    <d v="2013-03-05T00:00:00"/>
    <s v="03405"/>
    <s v="Cadeira/Poltrona Base Fixa"/>
    <s v="Delegacia Regional Ipatinga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6"/>
    <s v="Cadeira/Poltrona Base Fixa"/>
    <s v="AV. CONTORNO 7556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407"/>
    <s v="Mesa Centro"/>
    <s v="Coordenadoria do Setor de Ética"/>
    <n v="650"/>
    <n v="-514.19612500000051"/>
    <n v="0"/>
    <n v="0"/>
    <n v="-5.4166449999999999"/>
    <n v="130.38722999999951"/>
  </r>
  <r>
    <s v="BENS MOVEIS"/>
    <s v="1.2.3.1.1.04"/>
    <x v="2"/>
    <s v="MOBILIÁRIO EM GERAL"/>
    <d v="2013-03-05T00:00:00"/>
    <s v="03393"/>
    <s v="Cadeira/Poltrona Base Fixa"/>
    <s v="Delegacia Regional Montes Claros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404"/>
    <s v="Cadeira/Poltrona Base Fixa"/>
    <s v="AUDITÓRIO 2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402"/>
    <s v="Cadeira/Poltrona Base Fixa"/>
    <s v="Delegacia Regional Ipatinga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05T00:00:00"/>
    <s v="03394"/>
    <s v="Cadeira/Poltrona Base Fixa"/>
    <s v="Delegacia Regional Ipatinga"/>
    <n v="460"/>
    <n v="-363.89295000000044"/>
    <n v="0"/>
    <n v="0"/>
    <n v="-3.8333180000000002"/>
    <n v="92.273731999999555"/>
  </r>
  <r>
    <s v="BENS MOVEIS"/>
    <s v="1.2.3.1.1.04"/>
    <x v="2"/>
    <s v="MOBILIÁRIO EM GERAL"/>
    <d v="2013-03-15T00:00:00"/>
    <s v="03311"/>
    <s v="Cadeira/Poltrona Base Fixa "/>
    <s v="Delegacia Regional Juiz de Fora"/>
    <n v="640"/>
    <n v="-504.53279999999933"/>
    <n v="0"/>
    <n v="0"/>
    <n v="-5.3333120000000003"/>
    <n v="130.13388800000067"/>
  </r>
  <r>
    <s v="BENS MOVEIS"/>
    <s v="1.2.3.1.1.04"/>
    <x v="2"/>
    <s v="MOBILIÁRIO EM GERAL"/>
    <d v="2013-03-15T00:00:00"/>
    <s v="03312"/>
    <s v="Cadeira/Poltrona Base Fixa "/>
    <s v="Secretaria da Gerencia Geral"/>
    <n v="640"/>
    <n v="-504.53279999999933"/>
    <n v="0"/>
    <n v="0"/>
    <n v="-5.3333120000000003"/>
    <n v="130.13388800000067"/>
  </r>
  <r>
    <s v="BENS MOVEIS"/>
    <s v="1.2.3.1.1.04"/>
    <x v="2"/>
    <s v="MOBILIÁRIO EM GERAL"/>
    <d v="2013-03-15T00:00:00"/>
    <s v="03310"/>
    <s v="Cadeira/Poltrona Base Fixa "/>
    <s v="Gerência da Fiscalização"/>
    <n v="640"/>
    <n v="-504.53279999999933"/>
    <n v="0"/>
    <n v="0"/>
    <n v="-5.3333120000000003"/>
    <n v="130.13388800000067"/>
  </r>
  <r>
    <s v="BENS MOVEIS"/>
    <s v="1.2.3.1.1.04"/>
    <x v="2"/>
    <s v="MOBILIÁRIO EM GERAL"/>
    <d v="2013-03-15T00:00:00"/>
    <s v="03309"/>
    <s v="Cadeira/Poltrona Base Fixa "/>
    <s v="Delegacia Regional Juiz de Fora"/>
    <n v="640"/>
    <n v="-504.53279999999933"/>
    <n v="0"/>
    <n v="0"/>
    <n v="-5.3333120000000003"/>
    <n v="130.13388800000067"/>
  </r>
  <r>
    <s v="BENS MOVEIS"/>
    <s v="1.2.3.1.1.04"/>
    <x v="2"/>
    <s v="MOBILIÁRIO EM GERAL"/>
    <d v="2013-03-15T00:00:00"/>
    <s v="03308"/>
    <s v="Cadeira/Poltrona Base Fixa "/>
    <s v="Delegacia Regional Juiz de Fora"/>
    <n v="640"/>
    <n v="-504.53279999999933"/>
    <n v="0"/>
    <n v="0"/>
    <n v="-5.3333120000000003"/>
    <n v="130.13388800000067"/>
  </r>
  <r>
    <s v="BENS MOVEIS"/>
    <s v="1.2.3.1.1.04"/>
    <x v="2"/>
    <s v="MOBILIÁRIO EM GERAL"/>
    <d v="2013-10-28T00:00:00"/>
    <s v="03467"/>
    <s v="Cadeira Fixa"/>
    <s v="Gerência de Inscrição e Registro"/>
    <n v="54"/>
    <n v="-39.209955000000043"/>
    <n v="0"/>
    <n v="0"/>
    <n v="-0.44999820000000001"/>
    <n v="14.340046799999957"/>
  </r>
  <r>
    <s v="BENS MOVEIS"/>
    <s v="1.2.3.1.1.04"/>
    <x v="2"/>
    <s v="MOBILIÁRIO EM GERAL"/>
    <d v="2013-11-25T00:00:00"/>
    <s v="03482"/>
    <s v="Arquivo de Aço"/>
    <s v="Delegacia Regional Uberaba"/>
    <n v="408"/>
    <n v="-293.13965999999976"/>
    <n v="0"/>
    <n v="0"/>
    <n v="-3.3999864"/>
    <n v="111.46035360000023"/>
  </r>
  <r>
    <s v="BENS MOVEIS"/>
    <s v="1.2.3.1.1.04"/>
    <x v="2"/>
    <s v="MOBILIÁRIO EM GERAL"/>
    <d v="2013-12-04T00:00:00"/>
    <s v="03468"/>
    <s v="Cadeira Fixa"/>
    <s v="Delegacia Regional Lavras"/>
    <n v="54"/>
    <n v="-38.659955000000039"/>
    <n v="0"/>
    <n v="0"/>
    <n v="-0.44999820000000001"/>
    <n v="14.890046799999961"/>
  </r>
  <r>
    <s v="BENS MOVEIS"/>
    <s v="1.2.3.1.1.04"/>
    <x v="2"/>
    <s v="MOBILIÁRIO EM GERAL"/>
    <d v="2013-12-04T00:00:00"/>
    <s v="03475"/>
    <s v="Cadeira Fixa"/>
    <s v="Secretaria da Presidência"/>
    <n v="54"/>
    <n v="-38.659955000000039"/>
    <n v="0"/>
    <n v="0"/>
    <n v="-0.44999820000000001"/>
    <n v="14.890046799999961"/>
  </r>
  <r>
    <s v="BENS MOVEIS"/>
    <s v="1.2.3.1.1.04"/>
    <x v="2"/>
    <s v="MOBILIÁRIO EM GERAL"/>
    <d v="2013-12-04T00:00:00"/>
    <s v="03472"/>
    <s v="Cadeira Fixa"/>
    <s v="Delegacia Regional Ipatinga"/>
    <n v="54"/>
    <n v="-38.659955000000039"/>
    <n v="0"/>
    <n v="0"/>
    <n v="-0.44999820000000001"/>
    <n v="14.890046799999961"/>
  </r>
  <r>
    <s v="BENS MOVEIS"/>
    <s v="1.2.3.1.1.04"/>
    <x v="2"/>
    <s v="MOBILIÁRIO EM GERAL"/>
    <d v="2013-12-04T00:00:00"/>
    <s v="03469"/>
    <s v="Cadeira Fixa"/>
    <s v="Delegacia Regional Juiz de Fora"/>
    <n v="54"/>
    <n v="-38.659955000000039"/>
    <n v="0"/>
    <n v="0"/>
    <n v="-0.44999820000000001"/>
    <n v="14.890046799999961"/>
  </r>
  <r>
    <s v="BENS MOVEIS"/>
    <s v="1.2.3.1.1.04"/>
    <x v="2"/>
    <s v="MOBILIÁRIO EM GERAL"/>
    <d v="2013-12-04T00:00:00"/>
    <s v="03471"/>
    <s v="Cadeira Fixa"/>
    <s v="AV. CONTORNO 7556"/>
    <n v="54"/>
    <n v="-38.659955000000039"/>
    <n v="0"/>
    <n v="0"/>
    <n v="-0.44999820000000001"/>
    <n v="14.890046799999961"/>
  </r>
  <r>
    <s v="BENS MOVEIS"/>
    <s v="1.2.3.1.1.04"/>
    <x v="2"/>
    <s v="MOBILIÁRIO EM GERAL"/>
    <d v="2013-12-04T00:00:00"/>
    <n v="3476"/>
    <s v="Cadeira Fixa"/>
    <s v="Presidencia"/>
    <n v="54"/>
    <n v="-38.659955000000039"/>
    <n v="0"/>
    <n v="0"/>
    <n v="-0.44999820000000001"/>
    <n v="14.890046799999961"/>
  </r>
  <r>
    <s v="BENS MOVEIS"/>
    <s v="1.2.3.1.1.04"/>
    <x v="2"/>
    <s v="MOBILIÁRIO EM GERAL"/>
    <d v="2013-12-04T00:00:00"/>
    <s v="03473"/>
    <s v="Cadeira Fixa"/>
    <s v="AUDITÓRIO 1"/>
    <n v="54"/>
    <n v="-38.659955000000039"/>
    <n v="0"/>
    <n v="0"/>
    <n v="-0.44999820000000001"/>
    <n v="14.890046799999961"/>
  </r>
  <r>
    <s v="BENS MOVEIS"/>
    <s v="1.2.3.1.1.04"/>
    <x v="2"/>
    <s v="MOBILIÁRIO EM GERAL"/>
    <d v="2013-12-04T00:00:00"/>
    <s v="03474"/>
    <s v="Cadeira Fixa"/>
    <s v="Delegacia Regional Uberaba"/>
    <n v="54"/>
    <n v="-38.659955000000039"/>
    <n v="0"/>
    <n v="0"/>
    <n v="-0.44999820000000001"/>
    <n v="14.890046799999961"/>
  </r>
  <r>
    <s v="BENS MOVEIS"/>
    <s v="1.2.3.1.1.04"/>
    <x v="2"/>
    <s v="MOBILIÁRIO EM GERAL"/>
    <d v="2013-12-04T00:00:00"/>
    <s v="03470"/>
    <s v="Cadeira Fixa"/>
    <s v="Delegacia Regional Governador Valadares"/>
    <n v="54"/>
    <n v="-38.659955000000039"/>
    <n v="0"/>
    <n v="0"/>
    <n v="-0.44999820000000001"/>
    <n v="14.890046799999961"/>
  </r>
  <r>
    <s v="BENS MOVEIS"/>
    <s v="1.2.3.1.1.04"/>
    <x v="2"/>
    <s v="MOBILIÁRIO EM GERAL"/>
    <d v="2017-08-24T00:00:00"/>
    <s v="03636"/>
    <s v="Cadeira Secretária Giratória com Braço "/>
    <s v="Delegacia Regional Governador Valadares"/>
    <n v="164"/>
    <n v="-56.366530000000047"/>
    <n v="0"/>
    <n v="0"/>
    <n v="-1.3666612"/>
    <n v="106.26680879999996"/>
  </r>
  <r>
    <s v="BENS MOVEIS"/>
    <s v="1.2.3.1.1.04"/>
    <x v="2"/>
    <s v="MOBILIÁRIO EM GERAL"/>
    <d v="2017-08-24T00:00:00"/>
    <s v="03634"/>
    <s v="Cadeira Secretaria Giratória Braço Curto"/>
    <s v="Coordenadoria de Registro e Inscrição e Especialização"/>
    <n v="164"/>
    <n v="-56.366530000000047"/>
    <n v="0"/>
    <n v="0"/>
    <n v="-1.3666612"/>
    <n v="106.26680879999996"/>
  </r>
  <r>
    <s v="BENS MOVEIS"/>
    <s v="1.2.3.1.1.04"/>
    <x v="2"/>
    <s v="MOBILIÁRIO EM GERAL"/>
    <d v="2017-08-24T00:00:00"/>
    <s v="03635"/>
    <s v="Cadeira Secretari Giratória com Braço "/>
    <s v="Delegacia Regional Tres Corações"/>
    <n v="164"/>
    <n v="-56.366530000000047"/>
    <n v="0"/>
    <n v="0"/>
    <n v="-1.3666612"/>
    <n v="106.26680879999996"/>
  </r>
  <r>
    <s v="BENS MOVEIS"/>
    <s v="1.2.3.1.1.04"/>
    <x v="2"/>
    <s v="MOBILIÁRIO EM GERAL"/>
    <s v="DIFERENÇA DEPRECIAÇÃO 2018"/>
    <m/>
    <m/>
    <m/>
    <n v="0"/>
    <n v="48.97"/>
    <n v="0"/>
    <n v="0"/>
    <n v="0"/>
    <n v="48.97"/>
  </r>
  <r>
    <s v="BENS MOVEIS"/>
    <s v="1.2.3.1.1.04"/>
    <x v="2"/>
    <s v="MOBILIÁRIO EM GERAL"/>
    <d v="2019-06-25T00:00:00"/>
    <s v="-"/>
    <s v="Cadeira Giratória Executiva Start Ergônomica tecido preto, com braço SL New PU Mecanismo - Proc. Adm. 4607/2019."/>
    <s v="Delegacia Regional Montes Claros"/>
    <n v="660"/>
    <n v="-109.99955999999999"/>
    <n v="0"/>
    <n v="0"/>
    <n v="-5.4999780000000005"/>
    <n v="544.50046199999997"/>
  </r>
  <r>
    <s v="BENS MOVEIS"/>
    <s v="1.2.3.1.1.04"/>
    <x v="2"/>
    <s v="MOBILIÁRIO EM GERAL"/>
    <d v="2019-10-08T00:00:00"/>
    <s v="-"/>
    <s v="Púlpito em acrílico com plotagem - Processo Administrativo nº 8775/2019"/>
    <s v="Auditório II - Belo Horizonte"/>
    <n v="1600"/>
    <n v="-213.33248"/>
    <n v="0"/>
    <n v="0"/>
    <n v="-13.33328"/>
    <n v="1373.3342399999999"/>
  </r>
  <r>
    <s v="BENS MOVEIS"/>
    <s v="1.2.3.1.1.04"/>
    <x v="2"/>
    <s v="MOBILIÁRIO EM GERAL"/>
    <d v="2019-12-11T00:00:00"/>
    <s v="-"/>
    <s v="Cadeira Base Giratória Espaldar Alto com Braços"/>
    <s v="Sede"/>
    <n v="806.67"/>
    <n v="-94.111123554000017"/>
    <n v="0"/>
    <n v="0"/>
    <n v="-6.7222231109999999"/>
    <n v="705.83665333499994"/>
  </r>
  <r>
    <s v="BENS MOVEIS"/>
    <s v="1.2.3.1.1.04"/>
    <x v="2"/>
    <s v="MOBILIÁRIO EM GERAL"/>
    <d v="2019-12-11T00:00:00"/>
    <s v="-"/>
    <s v="Cadeira Base Giratória Espaldar Alto com Braços"/>
    <s v="Sede"/>
    <n v="806.67"/>
    <n v="-94.111123554000017"/>
    <n v="0"/>
    <n v="0"/>
    <n v="-6.7222231109999999"/>
    <n v="705.83665333499994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6.288028179999984"/>
    <n v="0"/>
    <n v="0"/>
    <n v="-5.4491448699999996"/>
    <n v="572.16282694999995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5.430444943999987"/>
    <n v="0"/>
    <n v="0"/>
    <n v="-3.9593174960000002"/>
    <n v="415.73023756000003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5.430444943999987"/>
    <n v="0"/>
    <n v="0"/>
    <n v="-3.9593174960000002"/>
    <n v="415.73023756000003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5.430444943999987"/>
    <n v="0"/>
    <n v="0"/>
    <n v="-3.9593174960000002"/>
    <n v="415.73023756000003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5.430444943999987"/>
    <n v="0"/>
    <n v="0"/>
    <n v="-3.9593174960000002"/>
    <n v="415.73023756000003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5.430444943999987"/>
    <n v="0"/>
    <n v="0"/>
    <n v="-3.9593174960000002"/>
    <n v="415.73023756000003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67.666396000000006"/>
    <n v="0"/>
    <n v="0"/>
    <n v="-4.8333139999999997"/>
    <n v="507.50029000000006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67.666396000000006"/>
    <n v="0"/>
    <n v="0"/>
    <n v="-4.8333139999999997"/>
    <n v="507.50029000000006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67.666396000000006"/>
    <n v="0"/>
    <n v="0"/>
    <n v="-4.8333139999999997"/>
    <n v="507.50029000000006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69.999719999999996"/>
    <n v="0"/>
    <n v="0"/>
    <n v="-4.9999799999999999"/>
    <n v="525.00029999999992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69.999719999999996"/>
    <n v="0"/>
    <n v="0"/>
    <n v="-4.9999799999999999"/>
    <n v="525.00029999999992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69.999719999999996"/>
    <n v="0"/>
    <n v="0"/>
    <n v="-4.9999799999999999"/>
    <n v="525.00029999999992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44.666088"/>
    <n v="0"/>
    <n v="0"/>
    <n v="-10.333292"/>
    <n v="1085.00062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44.666088"/>
    <n v="0"/>
    <n v="0"/>
    <n v="-10.333292"/>
    <n v="1085.00062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44.666088"/>
    <n v="0"/>
    <n v="0"/>
    <n v="-10.333292"/>
    <n v="1085.00062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44.666088"/>
    <n v="0"/>
    <n v="0"/>
    <n v="-10.333292"/>
    <n v="1085.0006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1.999832000000012"/>
    <n v="0"/>
    <n v="0"/>
    <n v="-2.9999880000000001"/>
    <n v="315.00018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1.999832000000012"/>
    <n v="0"/>
    <n v="0"/>
    <n v="-2.9999880000000001"/>
    <n v="315.00018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1.999832000000012"/>
    <n v="0"/>
    <n v="0"/>
    <n v="-2.9999880000000001"/>
    <n v="315.00018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1.999832000000012"/>
    <n v="0"/>
    <n v="0"/>
    <n v="-2.9999880000000001"/>
    <n v="315.00018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1.999832000000012"/>
    <n v="0"/>
    <n v="0"/>
    <n v="-2.9999880000000001"/>
    <n v="315.00018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1.999832000000012"/>
    <n v="0"/>
    <n v="0"/>
    <n v="-2.9999880000000001"/>
    <n v="315.00018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41.999832000000012"/>
    <n v="0"/>
    <n v="0"/>
    <n v="-2.9999880000000001"/>
    <n v="315.00018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32.3748705"/>
    <n v="0"/>
    <n v="0"/>
    <n v="-4.6249814999999996"/>
    <n v="518.00014799999997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32.3748705"/>
    <n v="0"/>
    <n v="0"/>
    <n v="-4.6249814999999996"/>
    <n v="518.00014799999997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32.3748705"/>
    <n v="0"/>
    <n v="0"/>
    <n v="-4.6249814999999996"/>
    <n v="518.00014799999997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19.949920200000001"/>
    <n v="0"/>
    <n v="0"/>
    <n v="-3.3249867000000002"/>
    <n v="375.72509309999998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19.949920200000001"/>
    <n v="0"/>
    <n v="0"/>
    <n v="-3.3249867000000002"/>
    <n v="375.72509309999998"/>
  </r>
  <r>
    <s v="BENS MOVEIS"/>
    <s v="1.2.3.1.1.04"/>
    <x v="2"/>
    <s v="MOBILIÁRIO EM GERAL"/>
    <d v="2020-10-21T00:00:00"/>
    <s v="-"/>
    <s v="Cortina Rolo Pintpoint Blackout - Processo Administrativo 6648/2020"/>
    <s v="Sede - Sala Comunicação"/>
    <n v="1219"/>
    <n v="-40.633170800000002"/>
    <n v="0"/>
    <n v="0"/>
    <n v="-10.158292700000001"/>
    <n v="1168.2085365"/>
  </r>
  <r>
    <s v="BENS MOVEIS"/>
    <s v="1.2.3.1.1.04"/>
    <x v="2"/>
    <s v="MOBILIÁRIO EM GERAL"/>
    <d v="2020-12-09T00:00:00"/>
    <s v="-"/>
    <s v="Móveis Planejados (confecção e montagem), conforme PA 5468/2020"/>
    <s v="Delegacia Regional de Juiz de Fora"/>
    <n v="2800"/>
    <n v="-46.66648"/>
    <n v="0"/>
    <n v="0"/>
    <n v="-23.33324"/>
    <n v="2730.0002800000002"/>
  </r>
  <r>
    <s v="BENS MOVEIS"/>
    <s v="1.2.3.1.1.04"/>
    <x v="2"/>
    <s v="MOBILIÁRIO EM GERAL"/>
    <d v="2020-12-14T00:00:00"/>
    <s v="-"/>
    <s v="03 Cadeiras de Escritório, conforme PA 7700/2020"/>
    <s v="Delegacia Regional de Teófilo Otoni"/>
    <n v="1440"/>
    <n v="-23.999904000000001"/>
    <n v="0"/>
    <n v="0"/>
    <n v="-11.999952"/>
    <n v="1404.0001440000001"/>
  </r>
  <r>
    <s v="BENS MOVEIS"/>
    <s v="1.2.3.1.1.04"/>
    <x v="2"/>
    <s v="MOBILIÁRIO EM GERAL"/>
    <d v="2021-01-19T00:00:00"/>
    <s v="-"/>
    <s v="01 Ventilador Col 40cm Mallory Delfos - Suprimento de Fundos"/>
    <s v="Delegacia Regional de Ipatinga"/>
    <n v="156.66"/>
    <n v="-1.3054947779999999"/>
    <n v="0"/>
    <n v="0"/>
    <n v="-1.3054947779999999"/>
    <n v="154.049010444"/>
  </r>
  <r>
    <s v="BENS MOVEIS"/>
    <s v="1.2.3.1.1.05"/>
    <x v="3"/>
    <s v="COMPUTADORES E PERIFÉRICOS"/>
    <d v="1996-01-31T00:00:00"/>
    <n v="1161"/>
    <s v="Monitor "/>
    <s v="à classificar"/>
    <n v="419"/>
    <n v="0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0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0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0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0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0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0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0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0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0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0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0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0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0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0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0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0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0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0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0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0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0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0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0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0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0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0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0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0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0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0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0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0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0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0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0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0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0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0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0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0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0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0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0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0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0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0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0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0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0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0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0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0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0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0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0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0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0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0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0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0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0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0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0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0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0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0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0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0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0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0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0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0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0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0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0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0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0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0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0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0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0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0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0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0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0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0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0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0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0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0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0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0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0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0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0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0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0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0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0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0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0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0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0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0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0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0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0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0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0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0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0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0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0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0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0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0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0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0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0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0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0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0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0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0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0"/>
    <n v="0"/>
    <n v="0"/>
    <n v="0"/>
    <n v="0"/>
  </r>
  <r>
    <s v="BENS MOVEIS"/>
    <s v="1.2.3.1.1.05"/>
    <x v="3"/>
    <s v="COMPUTADORES E PERIFÉRICOS"/>
    <s v="COMPUTADORES E PERIFÉRICOS - DEPRECIAÇÃO TOTAL ATÉ 31/12/2017"/>
    <m/>
    <m/>
    <m/>
    <n v="0"/>
    <n v="-339148.9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1246.0586700000003"/>
    <n v="0"/>
    <n v="0"/>
    <n v="138.54"/>
    <n v="1662.4813299999996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152.1866397500003"/>
    <n v="0"/>
    <n v="0"/>
    <n v="-70.947585590000017"/>
    <n v="1033.6357746600002"/>
  </r>
  <r>
    <s v="BENS MOVEIS"/>
    <s v="1.2.3.1.1.05"/>
    <x v="3"/>
    <s v="COMPUTADORES E PERIFÉRICOS"/>
    <d v="2017-10-10T00:00:00"/>
    <n v="3506"/>
    <s v="HELPDESK HP DESK 400"/>
    <s v="à classificar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25"/>
    <s v="Monitor HP 18.5&quot; "/>
    <s v="DEL. REG. UBERABA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40"/>
    <s v="HELPDESK HP DESK 400"/>
    <s v="Gerencia de Comunic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59"/>
    <s v="Monitor HP 18.5&quot; "/>
    <s v="à classificar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48"/>
    <s v="HELPDESK HP DESK 400"/>
    <s v="TECNOLOGIA DA INFORM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33"/>
    <s v="Monitor HP 18.5&quot; "/>
    <s v="à classificar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52"/>
    <s v="HELPDESK HP DESK 400"/>
    <s v="à classificar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51"/>
    <s v="Monitor HP 18.5&quot; "/>
    <s v="à classificar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10"/>
    <s v="HELPDESK HP DESK 400"/>
    <s v="CONTABILIDADE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41"/>
    <s v="Monitor HP 18.5&quot; "/>
    <s v="CONTABILIDADE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23"/>
    <s v="Monitor HP 18.5&quot; "/>
    <s v="Gerencia de Comunic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00"/>
    <s v="helpdesk HP DESK 400"/>
    <s v="Delegacia Regional Lavras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11"/>
    <s v="Monitor HP 18.5&quot; "/>
    <s v="SETOR PROTOCOL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20"/>
    <s v="HELPDESK HP DESK 400"/>
    <s v="RECEP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21"/>
    <s v="Monitor HP 18.5&quot; "/>
    <s v="Auditoria Interna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01"/>
    <s v="HELPDESK HP DESK 400"/>
    <s v="Delegacia Regional Lavras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27"/>
    <s v="Monitor HP 18.5&quot; "/>
    <s v="AV. CONTORNO 7556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26"/>
    <s v="HELPDESK HP DESK 400"/>
    <s v="Delegacia Regional Muriaé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57"/>
    <s v="Monitor HP 18.5&quot; "/>
    <s v="AV. CONTORNO 7556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632"/>
    <s v="Monitor HP 18.5&quot; "/>
    <s v="Auditoria Interna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50"/>
    <s v="HELPDESK HP DESK 400"/>
    <s v="Procuradoria Jurídica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22"/>
    <s v="HELPDESK HP DESK 400"/>
    <s v="Coordenadoria Financeira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n v="3553"/>
    <s v="Monitor HP 18.5&quot; "/>
    <s v="Procuradoria Jurídica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388.35822499999966"/>
    <n v="0"/>
    <n v="0"/>
    <n v="-9.7835290000000015"/>
    <n v="188.85824600000035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10T00:00:00"/>
    <n v="3534"/>
    <s v="HELPDESK HP DESK 400"/>
    <s v="Gerência Geral"/>
    <n v="2507"/>
    <n v="-1658.6442250000002"/>
    <n v="0"/>
    <n v="0"/>
    <n v="-41.784169000000006"/>
    <n v="806.57160599999975"/>
  </r>
  <r>
    <s v="BENS MOVEIS"/>
    <s v="1.2.3.1.1.05"/>
    <x v="3"/>
    <s v="COMPUTADORES E PERIFÉRICOS"/>
    <d v="2017-10-10T00:00:00"/>
    <s v="03547"/>
    <s v="Monitor HP 18.5&quot; "/>
    <s v="Procuradoria Jurídica"/>
    <n v="487"/>
    <n v="-322.20072499999992"/>
    <n v="0"/>
    <n v="0"/>
    <n v="-8.116829000000001"/>
    <n v="156.68244600000008"/>
  </r>
  <r>
    <s v="BENS MOVEIS"/>
    <s v="1.2.3.1.1.05"/>
    <x v="3"/>
    <s v="COMPUTADORES E PERIFÉRICOS"/>
    <d v="2017-10-20T00:00:00"/>
    <n v="3560"/>
    <s v="HELPDESK HP DESK 400"/>
    <s v="TECNOLOGIA DA INFORMAÇÃO"/>
    <n v="2507"/>
    <n v="-1644.9142250000002"/>
    <n v="0"/>
    <n v="0"/>
    <n v="-41.784169000000006"/>
    <n v="820.30160599999977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15.78344544000004"/>
    <n v="0"/>
    <n v="0"/>
    <n v="-3.0113935600000001"/>
    <n v="61.885160999999968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1916.7050000000006"/>
    <n v="0"/>
    <n v="0"/>
    <n v="-83.335000000000008"/>
    <n v="2999.9599999999991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1916.7050000000006"/>
    <n v="0"/>
    <n v="0"/>
    <n v="-83.335000000000008"/>
    <n v="2999.9599999999991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1916.7050000000006"/>
    <n v="0"/>
    <n v="0"/>
    <n v="-83.335000000000008"/>
    <n v="2999.9599999999991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606.0328533480006"/>
    <n v="0"/>
    <n v="0"/>
    <n v="-73.001493334000017"/>
    <n v="2700.967653318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9.334719999999976"/>
    <n v="0"/>
    <n v="0"/>
    <n v="-3.466736"/>
    <n v="135.1985440000000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79.095415209999999"/>
    <n v="0"/>
    <n v="0"/>
    <n v="-4.1629165900000009"/>
    <n v="166.511668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79.095415209999999"/>
    <n v="0"/>
    <n v="0"/>
    <n v="-4.1629165900000009"/>
    <n v="166.511668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79.095415209999999"/>
    <n v="0"/>
    <n v="0"/>
    <n v="-4.1629165900000009"/>
    <n v="166.511668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79.095415209999999"/>
    <n v="0"/>
    <n v="0"/>
    <n v="-4.1629165900000009"/>
    <n v="166.5116682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734.36468699999989"/>
    <n v="0"/>
    <n v="0"/>
    <n v="-38.650773000000001"/>
    <n v="1545.9845400000002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87.75542169999997"/>
    <n v="0"/>
    <n v="0"/>
    <n v="-9.8818643000000002"/>
    <n v="395.26271400000002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87.75542169999997"/>
    <n v="0"/>
    <n v="0"/>
    <n v="-9.8818643000000002"/>
    <n v="395.26271400000002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87.75542169999997"/>
    <n v="0"/>
    <n v="0"/>
    <n v="-9.8818643000000002"/>
    <n v="395.2627140000000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31.17129000000003"/>
    <n v="0"/>
    <n v="0"/>
    <n v="-12.166910000000001"/>
    <n v="486.66179999999997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500.0300000000004"/>
    <n v="0"/>
    <n v="0"/>
    <n v="-83.335000000000008"/>
    <n v="3416.6349999999993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500.0300000000004"/>
    <n v="0"/>
    <n v="0"/>
    <n v="-83.335000000000008"/>
    <n v="3416.6349999999993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500.0300000000004"/>
    <n v="0"/>
    <n v="0"/>
    <n v="-83.335000000000008"/>
    <n v="3416.6349999999993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553.2630646399996"/>
    <n v="0"/>
    <n v="0"/>
    <n v="-97.078941540000002"/>
    <n v="4174.2779938200001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553.2630646399996"/>
    <n v="0"/>
    <n v="0"/>
    <n v="-97.078941540000002"/>
    <n v="4174.2779938200001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72.684787"/>
    <n v="0"/>
    <n v="0"/>
    <n v="-10.383541000000001"/>
    <n v="539.93167199999993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2707.72082"/>
    <n v="0"/>
    <n v="0"/>
    <n v="-541.54416400000002"/>
    <n v="29242.73501600000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13.333600000000001"/>
    <n v="0"/>
    <n v="0"/>
    <n v="-2.6667200000000002"/>
    <n v="143.99968000000001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470.0735679500001"/>
    <n v="0"/>
    <n v="0"/>
    <n v="-94.014713590000014"/>
    <n v="5076.6817184600004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332.733324999999"/>
    <n v="0"/>
    <n v="0"/>
    <n v="-33.317333000000005"/>
    <n v="632.94934200000102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427.50855000000001"/>
    <n v="0"/>
    <n v="0"/>
    <n v="-22.500450000000001"/>
    <n v="899.99099999999999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938.92277807999972"/>
    <n v="0"/>
    <n v="0"/>
    <n v="-49.416988320000002"/>
    <n v="1976.6202336000003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31.58729823999988"/>
    <n v="0"/>
    <n v="0"/>
    <n v="-22.715120960000004"/>
    <n v="908.57758080000019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31.58729823999988"/>
    <n v="0"/>
    <n v="0"/>
    <n v="-22.715120960000004"/>
    <n v="908.57758080000019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361.25422494000009"/>
    <n v="0"/>
    <n v="0"/>
    <n v="-19.013380260000002"/>
    <n v="760.51239479999992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3731.4746279999995"/>
    <n v="0"/>
    <n v="0"/>
    <n v="-207.304146"/>
    <n v="8499.2212259999997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02.00204000000004"/>
    <n v="0"/>
    <n v="0"/>
    <n v="-5.6667800000000002"/>
    <n v="232.33117999999999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449.98099944000006"/>
    <n v="0"/>
    <n v="0"/>
    <n v="-37.498416620000008"/>
    <n v="1762.3805839400002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658.20483050000007"/>
    <n v="0"/>
    <n v="0"/>
    <n v="-34.642359500000005"/>
    <n v="1385.6528099999998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83.462335879999969"/>
    <n v="0"/>
    <n v="0"/>
    <n v="-4.3927545200000004"/>
    <n v="175.70490960000004"/>
  </r>
  <r>
    <s v="BENS MOVEIS"/>
    <s v="1.2.3.1.1.08"/>
    <x v="7"/>
    <s v="OBRAS E INSTALAÇÕES"/>
    <d v="2019-12-16T00:00:00"/>
    <s v="-"/>
    <s v="Confecção, pintura e instalação de portão de ferro com fechadura tetra chave "/>
    <s v="Delegacia Regional de Governador Valadares"/>
    <n v="850"/>
    <n v="-198.33730000000008"/>
    <n v="0"/>
    <n v="0"/>
    <n v="-14.166950000000002"/>
    <n v="637.49574999999982"/>
  </r>
  <r>
    <s v="BENS MOVEIS"/>
    <s v="1.2.3.1.1.08"/>
    <x v="7"/>
    <s v="OBRAS E INSTALAÇÕES"/>
    <d v="2020-08-17T00:00:00"/>
    <s v="-"/>
    <s v="Drywall com reforço inferior para balcão de atendimento - Processo Administrativo 5455/2020"/>
    <s v="Delegacia Regional de Juiz de Fora"/>
    <n v="1038"/>
    <n v="-103.80207600000001"/>
    <n v="0"/>
    <n v="0"/>
    <n v="-17.300346000000001"/>
    <n v="916.89757799999995"/>
  </r>
  <r>
    <s v="BENS MOVEIS"/>
    <s v="1.2.3.1.1.08"/>
    <x v="7"/>
    <s v="OBRAS E INSTALAÇÕES"/>
    <d v="2021-01-26T00:00:00"/>
    <s v="-"/>
    <s v="17 refletores de luz em Led+ 4 relés fotoelétricos + 4 bases p/relé fotoeletrico - Processo 55/2021"/>
    <s v="Delegacia Regional de Montes Claros"/>
    <n v="1815.42"/>
    <n v="-30.257605140000003"/>
    <n v="0"/>
    <n v="0"/>
    <n v="-30.257605140000003"/>
    <n v="1754.9047897200003"/>
  </r>
  <r>
    <s v="BENS MOVEIS"/>
    <s v="1.2.3.1.1.08"/>
    <x v="7"/>
    <s v="OBRAS E INSTALAÇÕES"/>
    <d v="2021-02-09T00:00:00"/>
    <s v="-"/>
    <s v="20 metros de cabos 120mm, 10 metros de cabos 120mm e 06 luvas de compressãp 120mm - Processo de Compras nº 010/2021"/>
    <s v="Sede CROMG"/>
    <n v="0"/>
    <n v="0"/>
    <n v="2518.8000000000002"/>
    <n v="0"/>
    <n v="-41.980839600000003"/>
    <n v="2476.8191604000003"/>
  </r>
  <r>
    <s v="BENS IMÓVEIS"/>
    <s v="1.2.3.2.1.01"/>
    <x v="8"/>
    <s v="EDIFÍCIO - AV.DO CONTORNO 7556"/>
    <d v="1991-01-07T00:00:00"/>
    <s v="-"/>
    <s v="Edifício da Av. do Contorno, n756"/>
    <s v="-"/>
    <n v="511131.45"/>
    <n v="-511131.45"/>
    <n v="0"/>
    <n v="0"/>
    <n v="0"/>
    <n v="0"/>
  </r>
  <r>
    <s v="BENS IMÓVEIS"/>
    <s v="1.2.3.2.1.16"/>
    <x v="9"/>
    <s v="PRÉDIO - DELEGACIA REGIONAL DE MONTES CLAROS"/>
    <d v="1991-07-03T00:00:00"/>
    <s v="-"/>
    <s v="Salas 508 e 509 Delegacia Regional de Montes Claro"/>
    <s v="-"/>
    <n v="950708.62"/>
    <n v="-950708.62"/>
    <n v="0"/>
    <n v="0"/>
    <n v="0"/>
    <n v="0"/>
  </r>
  <r>
    <s v="BENS IMÓVEIS"/>
    <s v="1.2.3.2.1.07"/>
    <x v="10"/>
    <s v="SALA - DELEGACIA REGIONAL DE UBERABA"/>
    <d v="1991-10-10T00:00:00"/>
    <s v="-"/>
    <s v="Sala 911 Delegacia Regional de Uberaba"/>
    <s v="-"/>
    <n v="25042.14"/>
    <n v="-25042.14"/>
    <n v="0"/>
    <n v="0"/>
    <n v="0"/>
    <n v="0"/>
  </r>
  <r>
    <s v="BENS IMÓVEIS"/>
    <s v="1.2.3.2.1.02"/>
    <x v="11"/>
    <s v="EDIFÍCIO EPERNAY - AUDITÓRIO GRANADA"/>
    <d v="1993-01-01T00:00:00"/>
    <s v="-"/>
    <s v="Auditório Granada"/>
    <s v="-"/>
    <n v="130659.13"/>
    <n v="-130659.13"/>
    <n v="0"/>
    <n v="0"/>
    <n v="0"/>
    <n v="0"/>
  </r>
  <r>
    <s v="BENS IMÓVEIS"/>
    <s v="1.2.3.2.1.09"/>
    <x v="12"/>
    <s v="SALA - DELEGACIA REGIONAL DE MURIÁE"/>
    <d v="1995-08-17T00:00:00"/>
    <n v="2153"/>
    <s v="Sala 301 Delegacia Regional de Muriaé"/>
    <s v="-"/>
    <n v="18500"/>
    <n v="-18499.995494999977"/>
    <n v="0"/>
    <n v="0"/>
    <n v="0"/>
    <n v="4.5050000226183329E-3"/>
  </r>
  <r>
    <s v="BENS IMÓVEIS"/>
    <s v="1.2.3.2.1.14"/>
    <x v="13"/>
    <s v="EDIFÍCIO - RUA DA BAHIA 1477"/>
    <d v="1996-09-02T00:00:00"/>
    <n v="2158"/>
    <s v="Edifício Rua da Bahia, 1477 (Sede)"/>
    <s v="-"/>
    <n v="6690770.9800000004"/>
    <n v="-6537096.5503690913"/>
    <n v="0"/>
    <n v="0"/>
    <n v="-22302.547630763402"/>
    <n v="131371.88200014571"/>
  </r>
  <r>
    <s v="BENS IMÓVEIS"/>
    <s v="1.2.3.2.1.12"/>
    <x v="14"/>
    <s v="SALA - DELEGACIA REGIONAL DE DIVINÓPOLIS"/>
    <d v="1996-10-01T00:00:00"/>
    <n v="2156"/>
    <s v="Sala 1115 Delegacia Regional de Divinópolis"/>
    <s v="-"/>
    <n v="38026.050000000003"/>
    <n v="-35576.015451162573"/>
    <n v="0"/>
    <n v="0"/>
    <n v="-126.7533732465"/>
    <n v="2323.2811755909297"/>
  </r>
  <r>
    <s v="BENS IMÓVEIS"/>
    <s v="1.2.3.2.1.05"/>
    <x v="15"/>
    <s v="SALA - DELEGACIA REGIONAL DE UBERLÂNDIA"/>
    <d v="1996-12-05T00:00:00"/>
    <n v="2150"/>
    <s v="Sala 1110 Delegacia Regional de Uberlândia"/>
    <s v="-"/>
    <n v="22085.7"/>
    <n v="-21350.927159525021"/>
    <n v="0"/>
    <n v="0"/>
    <n v="-73.618926380999994"/>
    <n v="661.15391409397967"/>
  </r>
  <r>
    <s v="BENS IMÓVEIS"/>
    <s v="1.2.3.2.1.06"/>
    <x v="16"/>
    <s v="SALA - DELEGACIA REGIONAL DE ALFENAS"/>
    <d v="1997-01-15T00:00:00"/>
    <n v="2151"/>
    <s v="Sala 403 e 404 Delegacia Regional de Alfenas"/>
    <s v="-"/>
    <n v="25355.040000000001"/>
    <n v="-24397.588687080046"/>
    <n v="0"/>
    <n v="0"/>
    <n v="-84.516715483200002"/>
    <n v="872.93459743675498"/>
  </r>
  <r>
    <s v="BENS IMÓVEIS"/>
    <s v="1.2.3.2.1.13"/>
    <x v="17"/>
    <s v="SALA - DELEGACIA REGIONAL DE TRÊS CORAÇÕES"/>
    <d v="1997-01-20T00:00:00"/>
    <n v="2157"/>
    <s v="Sala 405 Delegacia Regional de Três Corações"/>
    <s v="-"/>
    <n v="24219.7"/>
    <n v="-23291.810315024984"/>
    <n v="0"/>
    <n v="0"/>
    <n v="-80.732252600999999"/>
    <n v="847.15743237401625"/>
  </r>
  <r>
    <s v="BENS IMÓVEIS"/>
    <s v="1.2.3.2.1.11"/>
    <x v="18"/>
    <s v="SALA - DELEGACIA REGIONAL DE PATOS DE MINAS"/>
    <d v="1997-12-30T00:00:00"/>
    <n v="2155"/>
    <s v="Salas 608 e 609 Delegacia Regional de Patos"/>
    <s v="-"/>
    <n v="27200"/>
    <n v="-24027.784496000029"/>
    <n v="0"/>
    <n v="0"/>
    <n v="-90.666575999999992"/>
    <n v="3081.5489279999706"/>
  </r>
  <r>
    <s v="BENS IMÓVEIS"/>
    <s v="1.2.3.2.1.10"/>
    <x v="19"/>
    <s v="SALA - DELEGACIA REGIONAL DE LAVRAS"/>
    <d v="1998-08-03T00:00:00"/>
    <n v="2154"/>
    <s v="Sala 204 Delegacia Regional de Lavras"/>
    <s v="-"/>
    <n v="44335"/>
    <n v="-39915.649638749928"/>
    <n v="0"/>
    <n v="0"/>
    <n v="-147.78318554999998"/>
    <n v="4271.5671757000719"/>
  </r>
  <r>
    <s v="BENS IMÓVEIS"/>
    <s v="1.2.3.2.1.15"/>
    <x v="20"/>
    <s v="PRÉDIO - DELEGACIA REGIONAL DE DIAMANTINA"/>
    <d v="1998-10-16T00:00:00"/>
    <n v="2159"/>
    <s v="Casa Delegacia Regional de Diamantina"/>
    <s v="-"/>
    <n v="103512.59"/>
    <n v="-92354.952340617427"/>
    <n v="0"/>
    <n v="0"/>
    <n v="-345.04162162469999"/>
    <n v="10812.59603775787"/>
  </r>
  <r>
    <s v="BENS IMÓVEIS"/>
    <s v="1.2.3.2.1.17"/>
    <x v="21"/>
    <s v="SEDE - DELEGACIA REGIONAL DE JUIZ DE FORA"/>
    <d v="2007-02-08T00:00:00"/>
    <n v="2161"/>
    <s v="Prédio Delegacia Regional de Juiz de Fora"/>
    <s v="-"/>
    <n v="1304982.92"/>
    <n v="-729991.82631808985"/>
    <n v="0"/>
    <n v="0"/>
    <n v="-4349.9387167235991"/>
    <n v="570641.15496518649"/>
  </r>
  <r>
    <s v="BENS IMÓVEIS"/>
    <s v="1.2.3.2.1.18"/>
    <x v="22"/>
    <s v="SEDE - DELEGACIA REGIONAL DE TEÓFILO OTONI"/>
    <d v="2007-02-26T00:00:00"/>
    <n v="2162"/>
    <s v="Conjunto 301 Delegacia Regional de Teófilo Otoni"/>
    <s v="-"/>
    <n v="238936.15"/>
    <n v="-133186.67892198742"/>
    <n v="0"/>
    <n v="0"/>
    <n v="-796.4530368794999"/>
    <n v="104953.01804113308"/>
  </r>
  <r>
    <s v="BENS IMÓVEIS"/>
    <s v="1.2.3.2.1.19"/>
    <x v="23"/>
    <s v="SALAS 103  E 204 - DELEGACIA REGIONAL DE ALFENAS"/>
    <d v="2008-10-02T00:00:00"/>
    <n v="2163"/>
    <s v="Salas 301 e 104 Delegacia Regional de Alfenas"/>
    <s v="-"/>
    <n v="132327.17000000001"/>
    <n v="-65292.266539402452"/>
    <n v="0"/>
    <n v="0"/>
    <n v="-441.09012557610004"/>
    <n v="66593.813335021463"/>
  </r>
  <r>
    <s v="BENS IMÓVEIS"/>
    <s v="1.2.3.2.1.20"/>
    <x v="24"/>
    <s v="SEDE 407 - DELEGACIA REGIONAL DE TRÊS CORAÇÕES"/>
    <d v="2009-11-16T00:00:00"/>
    <n v="2164"/>
    <s v="Sala 407 Delegacia Regional de Três Corações"/>
    <s v="-"/>
    <n v="47196.9"/>
    <n v="-21167.029066925006"/>
    <n v="0"/>
    <n v="0"/>
    <n v="-157.32284267699998"/>
    <n v="25872.548090397995"/>
  </r>
  <r>
    <s v="BENS IMÓVEIS"/>
    <s v="1.2.3.2.1.21"/>
    <x v="7"/>
    <s v="SEDE 3º ANDAR - DELEGACIA REGIONAL DE GOVERNADOR VALADARES"/>
    <d v="2009-12-08T00:00:00"/>
    <n v="2165"/>
    <s v="Sede 3º andar Sala 302 Delegacia Regional de Governador Valadares"/>
    <s v="-"/>
    <n v="574492.93999999994"/>
    <n v="-256265.79259225479"/>
    <n v="0"/>
    <n v="0"/>
    <n v="-1914.9745516901996"/>
    <n v="316312.17285605491"/>
  </r>
  <r>
    <s v="BENS IMÓVEIS"/>
    <s v="1.2.3.2.1.22"/>
    <x v="25"/>
    <s v="SEDE 1/2 ANDAR - DELEGACIA REGIONAL DE IPATINGA"/>
    <d v="2011-06-28T00:00:00"/>
    <n v="2166"/>
    <s v="Sede 3º andar Delegacia Regional de Ipatinga"/>
    <s v="-"/>
    <n v="379777.03"/>
    <n v="-145810.02418524754"/>
    <n v="0"/>
    <n v="0"/>
    <n v="-1265.9221674099001"/>
    <n v="232701.08364734257"/>
  </r>
  <r>
    <s v="INTANGÍVEL"/>
    <s v="1.2.4.1.1.01"/>
    <x v="26"/>
    <s v="LICENÇAS DE SOFTWARE"/>
    <d v="2018-09-24T00:00:00"/>
    <s v="-"/>
    <s v="LICENÇA DO SOFTWARE ABBYY PDF_x000a_FINEREADER 14 CORPORATE PER SEA"/>
    <s v="-"/>
    <n v="862"/>
    <n v="-402.27738500000027"/>
    <n v="0"/>
    <n v="0"/>
    <n v="-14.366695399999999"/>
    <n v="445.35591959999971"/>
  </r>
  <r>
    <s v="INTANGÍVEL"/>
    <s v="1.2.4.1.1.01"/>
    <x v="26"/>
    <s v="LICENÇAS DE SOFTWARE"/>
    <d v="2018-09-24T00:00:00"/>
    <s v="-"/>
    <s v="LICENÇA DO SOFTWARE ABBYY PDF_x000a_FINEREADER 14 CORPORATE PER SEA"/>
    <s v="-"/>
    <n v="862"/>
    <n v="-402.27738500000027"/>
    <n v="0"/>
    <n v="0"/>
    <n v="-14.366695399999999"/>
    <n v="445.35591959999971"/>
  </r>
  <r>
    <s v="SALDO DO IMOBILIZADO - FEVEREIRO 2021"/>
    <m/>
    <x v="27"/>
    <m/>
    <m/>
    <m/>
    <m/>
    <m/>
    <n v="14043314.529999997"/>
    <n v="-12092015.871526049"/>
    <n v="3437.8"/>
    <n v="0"/>
    <n v="-42676.197483118049"/>
    <n v="1912060.25265751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98506F-1C45-4ADC-B697-5BE901B90FD1}" name="Tabela dinâmica4" cacheId="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3" firstHeaderRow="1" firstDataRow="1" firstDataCol="1"/>
  <pivotFields count="14">
    <pivotField showAll="0"/>
    <pivotField showAll="0"/>
    <pivotField axis="axisRow" showAll="0">
      <items count="29">
        <item x="4"/>
        <item x="0"/>
        <item x="1"/>
        <item x="2"/>
        <item x="3"/>
        <item x="6"/>
        <item x="11"/>
        <item x="15"/>
        <item x="16"/>
        <item x="12"/>
        <item x="19"/>
        <item x="18"/>
        <item x="14"/>
        <item x="17"/>
        <item x="13"/>
        <item x="20"/>
        <item x="9"/>
        <item x="21"/>
        <item x="22"/>
        <item x="23"/>
        <item x="24"/>
        <item x="7"/>
        <item x="25"/>
        <item x="5"/>
        <item x="8"/>
        <item x="10"/>
        <item x="26"/>
        <item x="27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/>
    <pivotField numFmtId="164" showAll="0"/>
  </pivotFields>
  <rowFields count="1">
    <field x="2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871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4" xr3:uid="{00000000-0010-0000-0000-000004000000}" name="NOMENCLATURA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5" xr3:uid="{578865CD-2F93-4A6D-801F-9EE123B55B21}" name="DEPRECIAÇÃO ACUMULADA" dataDxfId="0" dataCellStyle="Vírgula"/>
    <tableColumn id="11" xr3:uid="{00000000-0010-0000-0000-00000B000000}" name="AQUISIÇÃO" dataDxfId="4"/>
    <tableColumn id="12" xr3:uid="{00000000-0010-0000-0000-00000C000000}" name="BAIXA" dataDxfId="3"/>
    <tableColumn id="13" xr3:uid="{00000000-0010-0000-0000-00000D000000}" name="DEPRECIAÇÃO DO MÊS" dataDxfId="2"/>
    <tableColumn id="14" xr3:uid="{00000000-0010-0000-0000-00000E000000}" name="SALDO DO BEM" dataDxfId="1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75"/>
  <sheetViews>
    <sheetView tabSelected="1" zoomScale="80" zoomScaleNormal="80" workbookViewId="0">
      <pane ySplit="4" topLeftCell="A2852" activePane="bottomLeft" state="frozen"/>
      <selection pane="bottomLeft" activeCell="J2881" sqref="J2881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50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107" t="s">
        <v>2793</v>
      </c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10"/>
    </row>
    <row r="3" spans="2:15" ht="8.25" customHeight="1" x14ac:dyDescent="0.25">
      <c r="F3" s="2"/>
      <c r="G3" s="2"/>
    </row>
    <row r="4" spans="2:15" s="1" customFormat="1" ht="38.25" customHeight="1" x14ac:dyDescent="0.25">
      <c r="B4" s="58" t="s">
        <v>20</v>
      </c>
      <c r="C4" s="59" t="s">
        <v>14</v>
      </c>
      <c r="D4" s="60" t="s">
        <v>2666</v>
      </c>
      <c r="E4" s="61" t="s">
        <v>248</v>
      </c>
      <c r="F4" s="62" t="s">
        <v>23</v>
      </c>
      <c r="G4" s="63" t="s">
        <v>9</v>
      </c>
      <c r="H4" s="63" t="s">
        <v>0</v>
      </c>
      <c r="I4" s="63" t="s">
        <v>1</v>
      </c>
      <c r="J4" s="64" t="s">
        <v>22</v>
      </c>
      <c r="K4" s="64" t="s">
        <v>249</v>
      </c>
      <c r="L4" s="64" t="s">
        <v>17</v>
      </c>
      <c r="M4" s="64" t="s">
        <v>18</v>
      </c>
      <c r="N4" s="64" t="s">
        <v>19</v>
      </c>
      <c r="O4" s="65" t="s">
        <v>2701</v>
      </c>
    </row>
    <row r="5" spans="2:15" x14ac:dyDescent="0.25">
      <c r="B5" s="51" t="s">
        <v>21</v>
      </c>
      <c r="C5" s="3" t="s">
        <v>15</v>
      </c>
      <c r="D5" s="31" t="s">
        <v>2667</v>
      </c>
      <c r="E5" s="23" t="s">
        <v>16</v>
      </c>
      <c r="F5" s="24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53">
        <f>SUM(J5:N5)</f>
        <v>-4.7403090211446397E-3</v>
      </c>
    </row>
    <row r="6" spans="2:15" x14ac:dyDescent="0.25">
      <c r="B6" s="51" t="s">
        <v>21</v>
      </c>
      <c r="C6" s="3" t="s">
        <v>15</v>
      </c>
      <c r="D6" s="31" t="s">
        <v>2667</v>
      </c>
      <c r="E6" s="23" t="s">
        <v>16</v>
      </c>
      <c r="F6" s="24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53">
        <f>SUM(J6:N6)</f>
        <v>-4.7403090138686821E-3</v>
      </c>
    </row>
    <row r="7" spans="2:15" x14ac:dyDescent="0.25">
      <c r="B7" s="51" t="s">
        <v>21</v>
      </c>
      <c r="C7" s="3" t="s">
        <v>15</v>
      </c>
      <c r="D7" s="31" t="s">
        <v>2667</v>
      </c>
      <c r="E7" s="23" t="s">
        <v>16</v>
      </c>
      <c r="F7" s="24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53">
        <f>SUM(J7:N7)</f>
        <v>-4.7403090138686821E-3</v>
      </c>
    </row>
    <row r="8" spans="2:15" x14ac:dyDescent="0.25">
      <c r="B8" s="51" t="s">
        <v>21</v>
      </c>
      <c r="C8" s="3" t="s">
        <v>15</v>
      </c>
      <c r="D8" s="31" t="s">
        <v>2667</v>
      </c>
      <c r="E8" s="23" t="s">
        <v>16</v>
      </c>
      <c r="F8" s="25">
        <v>42209</v>
      </c>
      <c r="G8" s="13" t="s">
        <v>2608</v>
      </c>
      <c r="H8" s="7" t="s">
        <v>2786</v>
      </c>
      <c r="I8" s="4" t="s">
        <v>8</v>
      </c>
      <c r="J8" s="100">
        <v>73477</v>
      </c>
      <c r="K8" s="100">
        <v>-73477</v>
      </c>
      <c r="L8" s="99">
        <v>0</v>
      </c>
      <c r="M8" s="99">
        <v>0</v>
      </c>
      <c r="N8" s="99">
        <v>0</v>
      </c>
      <c r="O8" s="102">
        <f>SUM(J8:N8)</f>
        <v>0</v>
      </c>
    </row>
    <row r="9" spans="2:15" x14ac:dyDescent="0.25">
      <c r="B9" s="51" t="s">
        <v>21</v>
      </c>
      <c r="C9" s="3" t="s">
        <v>247</v>
      </c>
      <c r="D9" s="31" t="s">
        <v>2668</v>
      </c>
      <c r="E9" s="23" t="s">
        <v>246</v>
      </c>
      <c r="F9" s="26">
        <v>29069</v>
      </c>
      <c r="G9" s="11">
        <v>17</v>
      </c>
      <c r="H9" s="5" t="s">
        <v>24</v>
      </c>
      <c r="I9" s="5" t="s">
        <v>25</v>
      </c>
      <c r="J9" s="19">
        <v>62.5</v>
      </c>
      <c r="K9" s="19">
        <v>0</v>
      </c>
      <c r="L9" s="9">
        <v>0</v>
      </c>
      <c r="M9" s="9">
        <v>0</v>
      </c>
      <c r="N9" s="10">
        <v>0</v>
      </c>
      <c r="O9" s="53">
        <v>0</v>
      </c>
    </row>
    <row r="10" spans="2:15" x14ac:dyDescent="0.25">
      <c r="B10" s="51" t="s">
        <v>21</v>
      </c>
      <c r="C10" s="3" t="s">
        <v>247</v>
      </c>
      <c r="D10" s="31" t="s">
        <v>2668</v>
      </c>
      <c r="E10" s="23" t="s">
        <v>246</v>
      </c>
      <c r="F10" s="24">
        <v>29607</v>
      </c>
      <c r="G10" s="12">
        <v>31</v>
      </c>
      <c r="H10" s="4" t="s">
        <v>26</v>
      </c>
      <c r="I10" s="4" t="s">
        <v>27</v>
      </c>
      <c r="J10" s="20">
        <v>322.10000000000002</v>
      </c>
      <c r="K10" s="20">
        <v>0</v>
      </c>
      <c r="L10" s="9">
        <v>0</v>
      </c>
      <c r="M10" s="9">
        <v>0</v>
      </c>
      <c r="N10" s="10">
        <v>0</v>
      </c>
      <c r="O10" s="53">
        <v>0</v>
      </c>
    </row>
    <row r="11" spans="2:15" x14ac:dyDescent="0.25">
      <c r="B11" s="51" t="s">
        <v>21</v>
      </c>
      <c r="C11" s="3" t="s">
        <v>247</v>
      </c>
      <c r="D11" s="31" t="s">
        <v>2668</v>
      </c>
      <c r="E11" s="23" t="s">
        <v>246</v>
      </c>
      <c r="F11" s="24">
        <v>29796</v>
      </c>
      <c r="G11" s="12">
        <v>35</v>
      </c>
      <c r="H11" s="4" t="s">
        <v>28</v>
      </c>
      <c r="I11" s="4" t="s">
        <v>29</v>
      </c>
      <c r="J11" s="20">
        <v>30</v>
      </c>
      <c r="K11" s="20">
        <v>0</v>
      </c>
      <c r="L11" s="9">
        <v>0</v>
      </c>
      <c r="M11" s="9">
        <v>0</v>
      </c>
      <c r="N11" s="10">
        <v>0</v>
      </c>
      <c r="O11" s="53">
        <v>0</v>
      </c>
    </row>
    <row r="12" spans="2:15" x14ac:dyDescent="0.25">
      <c r="B12" s="51" t="s">
        <v>21</v>
      </c>
      <c r="C12" s="3" t="s">
        <v>247</v>
      </c>
      <c r="D12" s="31" t="s">
        <v>2668</v>
      </c>
      <c r="E12" s="23" t="s">
        <v>246</v>
      </c>
      <c r="F12" s="24">
        <v>30070</v>
      </c>
      <c r="G12" s="12">
        <v>59</v>
      </c>
      <c r="H12" s="4" t="s">
        <v>24</v>
      </c>
      <c r="I12" s="4" t="s">
        <v>30</v>
      </c>
      <c r="J12" s="20">
        <v>525.38</v>
      </c>
      <c r="K12" s="20">
        <v>0</v>
      </c>
      <c r="L12" s="10">
        <v>0</v>
      </c>
      <c r="M12" s="10">
        <v>0</v>
      </c>
      <c r="N12" s="10">
        <v>0</v>
      </c>
      <c r="O12" s="53">
        <v>0</v>
      </c>
    </row>
    <row r="13" spans="2:15" x14ac:dyDescent="0.25">
      <c r="B13" s="51" t="s">
        <v>21</v>
      </c>
      <c r="C13" s="3" t="s">
        <v>247</v>
      </c>
      <c r="D13" s="31" t="s">
        <v>2668</v>
      </c>
      <c r="E13" s="23" t="s">
        <v>246</v>
      </c>
      <c r="F13" s="24">
        <v>30945</v>
      </c>
      <c r="G13" s="12">
        <v>382</v>
      </c>
      <c r="H13" s="4" t="s">
        <v>31</v>
      </c>
      <c r="I13" s="4" t="s">
        <v>32</v>
      </c>
      <c r="J13" s="20">
        <v>486</v>
      </c>
      <c r="K13" s="20">
        <v>0</v>
      </c>
      <c r="L13" s="10">
        <v>0</v>
      </c>
      <c r="M13" s="10">
        <v>0</v>
      </c>
      <c r="N13" s="10">
        <v>0</v>
      </c>
      <c r="O13" s="53">
        <v>0</v>
      </c>
    </row>
    <row r="14" spans="2:15" x14ac:dyDescent="0.25">
      <c r="B14" s="51" t="s">
        <v>21</v>
      </c>
      <c r="C14" s="3" t="s">
        <v>247</v>
      </c>
      <c r="D14" s="31" t="s">
        <v>2668</v>
      </c>
      <c r="E14" s="23" t="s">
        <v>246</v>
      </c>
      <c r="F14" s="24">
        <v>31501</v>
      </c>
      <c r="G14" s="12">
        <v>390</v>
      </c>
      <c r="H14" s="4" t="s">
        <v>33</v>
      </c>
      <c r="I14" s="4" t="s">
        <v>34</v>
      </c>
      <c r="J14" s="20">
        <v>1550.76</v>
      </c>
      <c r="K14" s="20">
        <v>0</v>
      </c>
      <c r="L14" s="10">
        <v>0</v>
      </c>
      <c r="M14" s="10">
        <v>0</v>
      </c>
      <c r="N14" s="10">
        <v>0</v>
      </c>
      <c r="O14" s="53">
        <v>0</v>
      </c>
    </row>
    <row r="15" spans="2:15" x14ac:dyDescent="0.25">
      <c r="B15" s="51" t="s">
        <v>21</v>
      </c>
      <c r="C15" s="3" t="s">
        <v>247</v>
      </c>
      <c r="D15" s="31" t="s">
        <v>2668</v>
      </c>
      <c r="E15" s="23" t="s">
        <v>246</v>
      </c>
      <c r="F15" s="24">
        <v>31593</v>
      </c>
      <c r="G15" s="12">
        <v>408</v>
      </c>
      <c r="H15" s="4" t="s">
        <v>35</v>
      </c>
      <c r="I15" s="4" t="s">
        <v>36</v>
      </c>
      <c r="J15" s="20">
        <v>486</v>
      </c>
      <c r="K15" s="20">
        <v>0</v>
      </c>
      <c r="L15" s="10">
        <v>0</v>
      </c>
      <c r="M15" s="10">
        <v>0</v>
      </c>
      <c r="N15" s="10">
        <v>0</v>
      </c>
      <c r="O15" s="53">
        <v>0</v>
      </c>
    </row>
    <row r="16" spans="2:15" x14ac:dyDescent="0.25">
      <c r="B16" s="51" t="s">
        <v>21</v>
      </c>
      <c r="C16" s="3" t="s">
        <v>247</v>
      </c>
      <c r="D16" s="31" t="s">
        <v>2668</v>
      </c>
      <c r="E16" s="23" t="s">
        <v>246</v>
      </c>
      <c r="F16" s="24">
        <v>31715</v>
      </c>
      <c r="G16" s="12">
        <v>410</v>
      </c>
      <c r="H16" s="4" t="s">
        <v>37</v>
      </c>
      <c r="I16" s="4" t="s">
        <v>29</v>
      </c>
      <c r="J16" s="20">
        <v>95</v>
      </c>
      <c r="K16" s="20">
        <v>0</v>
      </c>
      <c r="L16" s="10">
        <v>0</v>
      </c>
      <c r="M16" s="10">
        <v>0</v>
      </c>
      <c r="N16" s="10">
        <v>0</v>
      </c>
      <c r="O16" s="53">
        <v>0</v>
      </c>
    </row>
    <row r="17" spans="2:15" x14ac:dyDescent="0.25">
      <c r="B17" s="51" t="s">
        <v>21</v>
      </c>
      <c r="C17" s="3" t="s">
        <v>247</v>
      </c>
      <c r="D17" s="31" t="s">
        <v>2668</v>
      </c>
      <c r="E17" s="23" t="s">
        <v>246</v>
      </c>
      <c r="F17" s="24">
        <v>31897</v>
      </c>
      <c r="G17" s="12">
        <v>431</v>
      </c>
      <c r="H17" s="4" t="s">
        <v>38</v>
      </c>
      <c r="I17" s="4" t="s">
        <v>39</v>
      </c>
      <c r="J17" s="20">
        <v>89</v>
      </c>
      <c r="K17" s="20">
        <v>0</v>
      </c>
      <c r="L17" s="10">
        <v>0</v>
      </c>
      <c r="M17" s="10">
        <v>0</v>
      </c>
      <c r="N17" s="10">
        <v>0</v>
      </c>
      <c r="O17" s="53">
        <v>0</v>
      </c>
    </row>
    <row r="18" spans="2:15" x14ac:dyDescent="0.25">
      <c r="B18" s="51" t="s">
        <v>21</v>
      </c>
      <c r="C18" s="3" t="s">
        <v>247</v>
      </c>
      <c r="D18" s="31" t="s">
        <v>2668</v>
      </c>
      <c r="E18" s="23" t="s">
        <v>246</v>
      </c>
      <c r="F18" s="24">
        <v>32324</v>
      </c>
      <c r="G18" s="12">
        <v>458</v>
      </c>
      <c r="H18" s="4" t="s">
        <v>40</v>
      </c>
      <c r="I18" s="4" t="s">
        <v>29</v>
      </c>
      <c r="J18" s="20">
        <v>89</v>
      </c>
      <c r="K18" s="20">
        <v>0</v>
      </c>
      <c r="L18" s="10">
        <v>0</v>
      </c>
      <c r="M18" s="10">
        <v>0</v>
      </c>
      <c r="N18" s="10">
        <v>0</v>
      </c>
      <c r="O18" s="53">
        <v>0</v>
      </c>
    </row>
    <row r="19" spans="2:15" x14ac:dyDescent="0.25">
      <c r="B19" s="51" t="s">
        <v>21</v>
      </c>
      <c r="C19" s="3" t="s">
        <v>247</v>
      </c>
      <c r="D19" s="31" t="s">
        <v>2668</v>
      </c>
      <c r="E19" s="23" t="s">
        <v>246</v>
      </c>
      <c r="F19" s="24">
        <v>32507</v>
      </c>
      <c r="G19" s="12">
        <v>477</v>
      </c>
      <c r="H19" s="4" t="s">
        <v>41</v>
      </c>
      <c r="I19" s="4" t="s">
        <v>42</v>
      </c>
      <c r="J19" s="20">
        <v>486</v>
      </c>
      <c r="K19" s="20">
        <v>0</v>
      </c>
      <c r="L19" s="10">
        <v>0</v>
      </c>
      <c r="M19" s="10">
        <v>0</v>
      </c>
      <c r="N19" s="10">
        <v>0</v>
      </c>
      <c r="O19" s="53">
        <v>0</v>
      </c>
    </row>
    <row r="20" spans="2:15" x14ac:dyDescent="0.25">
      <c r="B20" s="51" t="s">
        <v>21</v>
      </c>
      <c r="C20" s="3" t="s">
        <v>247</v>
      </c>
      <c r="D20" s="31" t="s">
        <v>2668</v>
      </c>
      <c r="E20" s="23" t="s">
        <v>246</v>
      </c>
      <c r="F20" s="24">
        <v>32659</v>
      </c>
      <c r="G20" s="12">
        <v>489</v>
      </c>
      <c r="H20" s="4" t="s">
        <v>43</v>
      </c>
      <c r="I20" s="4" t="s">
        <v>44</v>
      </c>
      <c r="J20" s="20">
        <v>298</v>
      </c>
      <c r="K20" s="20">
        <v>0</v>
      </c>
      <c r="L20" s="10">
        <v>0</v>
      </c>
      <c r="M20" s="10">
        <v>0</v>
      </c>
      <c r="N20" s="10">
        <v>0</v>
      </c>
      <c r="O20" s="53">
        <v>0</v>
      </c>
    </row>
    <row r="21" spans="2:15" x14ac:dyDescent="0.25">
      <c r="B21" s="51" t="s">
        <v>21</v>
      </c>
      <c r="C21" s="3" t="s">
        <v>247</v>
      </c>
      <c r="D21" s="31" t="s">
        <v>2668</v>
      </c>
      <c r="E21" s="23" t="s">
        <v>246</v>
      </c>
      <c r="F21" s="24">
        <v>32689</v>
      </c>
      <c r="G21" s="12">
        <v>497</v>
      </c>
      <c r="H21" s="4" t="s">
        <v>45</v>
      </c>
      <c r="I21" s="4" t="s">
        <v>39</v>
      </c>
      <c r="J21" s="20">
        <v>259</v>
      </c>
      <c r="K21" s="20">
        <v>0</v>
      </c>
      <c r="L21" s="10">
        <v>0</v>
      </c>
      <c r="M21" s="10">
        <v>0</v>
      </c>
      <c r="N21" s="10">
        <v>0</v>
      </c>
      <c r="O21" s="53">
        <v>0</v>
      </c>
    </row>
    <row r="22" spans="2:15" x14ac:dyDescent="0.25">
      <c r="B22" s="51" t="s">
        <v>21</v>
      </c>
      <c r="C22" s="3" t="s">
        <v>247</v>
      </c>
      <c r="D22" s="31" t="s">
        <v>2668</v>
      </c>
      <c r="E22" s="23" t="s">
        <v>246</v>
      </c>
      <c r="F22" s="24">
        <v>33237</v>
      </c>
      <c r="G22" s="12">
        <v>520</v>
      </c>
      <c r="H22" s="4" t="s">
        <v>46</v>
      </c>
      <c r="I22" s="4" t="s">
        <v>27</v>
      </c>
      <c r="J22" s="20">
        <v>1150</v>
      </c>
      <c r="K22" s="20">
        <v>0</v>
      </c>
      <c r="L22" s="10">
        <v>0</v>
      </c>
      <c r="M22" s="10">
        <v>0</v>
      </c>
      <c r="N22" s="10">
        <v>0</v>
      </c>
      <c r="O22" s="53">
        <v>0</v>
      </c>
    </row>
    <row r="23" spans="2:15" x14ac:dyDescent="0.25">
      <c r="B23" s="51" t="s">
        <v>21</v>
      </c>
      <c r="C23" s="3" t="s">
        <v>247</v>
      </c>
      <c r="D23" s="31" t="s">
        <v>2668</v>
      </c>
      <c r="E23" s="23" t="s">
        <v>246</v>
      </c>
      <c r="F23" s="24">
        <v>33237</v>
      </c>
      <c r="G23" s="12">
        <v>521</v>
      </c>
      <c r="H23" s="4" t="s">
        <v>46</v>
      </c>
      <c r="I23" s="4" t="s">
        <v>44</v>
      </c>
      <c r="J23" s="20">
        <v>1150</v>
      </c>
      <c r="K23" s="20">
        <v>0</v>
      </c>
      <c r="L23" s="10">
        <v>0</v>
      </c>
      <c r="M23" s="10">
        <v>0</v>
      </c>
      <c r="N23" s="10">
        <v>0</v>
      </c>
      <c r="O23" s="53">
        <v>0</v>
      </c>
    </row>
    <row r="24" spans="2:15" x14ac:dyDescent="0.25">
      <c r="B24" s="51" t="s">
        <v>21</v>
      </c>
      <c r="C24" s="3" t="s">
        <v>247</v>
      </c>
      <c r="D24" s="31" t="s">
        <v>2668</v>
      </c>
      <c r="E24" s="23" t="s">
        <v>246</v>
      </c>
      <c r="F24" s="24">
        <v>33237</v>
      </c>
      <c r="G24" s="12">
        <v>508</v>
      </c>
      <c r="H24" s="4" t="s">
        <v>47</v>
      </c>
      <c r="I24" s="4" t="s">
        <v>42</v>
      </c>
      <c r="J24" s="20">
        <v>475</v>
      </c>
      <c r="K24" s="20">
        <v>0</v>
      </c>
      <c r="L24" s="10">
        <v>0</v>
      </c>
      <c r="M24" s="10">
        <v>0</v>
      </c>
      <c r="N24" s="10">
        <v>0</v>
      </c>
      <c r="O24" s="53">
        <v>0</v>
      </c>
    </row>
    <row r="25" spans="2:15" x14ac:dyDescent="0.25">
      <c r="B25" s="51" t="s">
        <v>21</v>
      </c>
      <c r="C25" s="3" t="s">
        <v>247</v>
      </c>
      <c r="D25" s="31" t="s">
        <v>2668</v>
      </c>
      <c r="E25" s="23" t="s">
        <v>246</v>
      </c>
      <c r="F25" s="24">
        <v>33237</v>
      </c>
      <c r="G25" s="12">
        <v>510</v>
      </c>
      <c r="H25" s="4" t="s">
        <v>48</v>
      </c>
      <c r="I25" s="4" t="s">
        <v>42</v>
      </c>
      <c r="J25" s="20">
        <v>375</v>
      </c>
      <c r="K25" s="20">
        <v>0</v>
      </c>
      <c r="L25" s="10">
        <v>0</v>
      </c>
      <c r="M25" s="10">
        <v>0</v>
      </c>
      <c r="N25" s="10">
        <v>0</v>
      </c>
      <c r="O25" s="53">
        <v>0</v>
      </c>
    </row>
    <row r="26" spans="2:15" x14ac:dyDescent="0.25">
      <c r="B26" s="51" t="s">
        <v>21</v>
      </c>
      <c r="C26" s="3" t="s">
        <v>247</v>
      </c>
      <c r="D26" s="31" t="s">
        <v>2668</v>
      </c>
      <c r="E26" s="23" t="s">
        <v>246</v>
      </c>
      <c r="F26" s="24">
        <v>33358</v>
      </c>
      <c r="G26" s="12">
        <v>527</v>
      </c>
      <c r="H26" s="4" t="s">
        <v>49</v>
      </c>
      <c r="I26" s="4" t="s">
        <v>25</v>
      </c>
      <c r="J26" s="20">
        <v>710</v>
      </c>
      <c r="K26" s="20">
        <v>0</v>
      </c>
      <c r="L26" s="10">
        <v>0</v>
      </c>
      <c r="M26" s="10">
        <v>0</v>
      </c>
      <c r="N26" s="10">
        <v>0</v>
      </c>
      <c r="O26" s="53">
        <v>0</v>
      </c>
    </row>
    <row r="27" spans="2:15" x14ac:dyDescent="0.25">
      <c r="B27" s="51" t="s">
        <v>21</v>
      </c>
      <c r="C27" s="3" t="s">
        <v>247</v>
      </c>
      <c r="D27" s="31" t="s">
        <v>2668</v>
      </c>
      <c r="E27" s="23" t="s">
        <v>246</v>
      </c>
      <c r="F27" s="24">
        <v>33358</v>
      </c>
      <c r="G27" s="12">
        <v>522</v>
      </c>
      <c r="H27" s="4" t="s">
        <v>41</v>
      </c>
      <c r="I27" s="4" t="s">
        <v>25</v>
      </c>
      <c r="J27" s="20">
        <v>130</v>
      </c>
      <c r="K27" s="20">
        <v>0</v>
      </c>
      <c r="L27" s="10">
        <v>0</v>
      </c>
      <c r="M27" s="10">
        <v>0</v>
      </c>
      <c r="N27" s="10">
        <v>0</v>
      </c>
      <c r="O27" s="53">
        <v>0</v>
      </c>
    </row>
    <row r="28" spans="2:15" x14ac:dyDescent="0.25">
      <c r="B28" s="51" t="s">
        <v>21</v>
      </c>
      <c r="C28" s="3" t="s">
        <v>247</v>
      </c>
      <c r="D28" s="31" t="s">
        <v>2668</v>
      </c>
      <c r="E28" s="23" t="s">
        <v>246</v>
      </c>
      <c r="F28" s="24">
        <v>33358</v>
      </c>
      <c r="G28" s="12">
        <v>549</v>
      </c>
      <c r="H28" s="4" t="s">
        <v>49</v>
      </c>
      <c r="I28" s="4" t="s">
        <v>29</v>
      </c>
      <c r="J28" s="20">
        <v>710</v>
      </c>
      <c r="K28" s="20">
        <v>0</v>
      </c>
      <c r="L28" s="10">
        <v>0</v>
      </c>
      <c r="M28" s="10">
        <v>0</v>
      </c>
      <c r="N28" s="10">
        <v>0</v>
      </c>
      <c r="O28" s="53">
        <v>0</v>
      </c>
    </row>
    <row r="29" spans="2:15" x14ac:dyDescent="0.25">
      <c r="B29" s="51" t="s">
        <v>21</v>
      </c>
      <c r="C29" s="3" t="s">
        <v>247</v>
      </c>
      <c r="D29" s="31" t="s">
        <v>2668</v>
      </c>
      <c r="E29" s="23" t="s">
        <v>246</v>
      </c>
      <c r="F29" s="24">
        <v>33358</v>
      </c>
      <c r="G29" s="12">
        <v>551</v>
      </c>
      <c r="H29" s="4" t="s">
        <v>49</v>
      </c>
      <c r="I29" s="4" t="s">
        <v>27</v>
      </c>
      <c r="J29" s="20">
        <v>710</v>
      </c>
      <c r="K29" s="20">
        <v>0</v>
      </c>
      <c r="L29" s="10">
        <v>0</v>
      </c>
      <c r="M29" s="10">
        <v>0</v>
      </c>
      <c r="N29" s="10">
        <v>0</v>
      </c>
      <c r="O29" s="53">
        <v>0</v>
      </c>
    </row>
    <row r="30" spans="2:15" x14ac:dyDescent="0.25">
      <c r="B30" s="51" t="s">
        <v>21</v>
      </c>
      <c r="C30" s="3" t="s">
        <v>247</v>
      </c>
      <c r="D30" s="31" t="s">
        <v>2668</v>
      </c>
      <c r="E30" s="23" t="s">
        <v>246</v>
      </c>
      <c r="F30" s="24">
        <v>33419</v>
      </c>
      <c r="G30" s="12">
        <v>524</v>
      </c>
      <c r="H30" s="4" t="s">
        <v>50</v>
      </c>
      <c r="I30" s="4" t="s">
        <v>51</v>
      </c>
      <c r="J30" s="20">
        <v>359</v>
      </c>
      <c r="K30" s="20">
        <v>0</v>
      </c>
      <c r="L30" s="10">
        <v>0</v>
      </c>
      <c r="M30" s="10">
        <v>0</v>
      </c>
      <c r="N30" s="10">
        <v>0</v>
      </c>
      <c r="O30" s="53">
        <v>0</v>
      </c>
    </row>
    <row r="31" spans="2:15" x14ac:dyDescent="0.25">
      <c r="B31" s="51" t="s">
        <v>21</v>
      </c>
      <c r="C31" s="3" t="s">
        <v>247</v>
      </c>
      <c r="D31" s="31" t="s">
        <v>2668</v>
      </c>
      <c r="E31" s="23" t="s">
        <v>246</v>
      </c>
      <c r="F31" s="24">
        <v>33419</v>
      </c>
      <c r="G31" s="12">
        <v>528</v>
      </c>
      <c r="H31" s="4" t="s">
        <v>52</v>
      </c>
      <c r="I31" s="4" t="s">
        <v>25</v>
      </c>
      <c r="J31" s="20">
        <v>1150</v>
      </c>
      <c r="K31" s="20">
        <v>0</v>
      </c>
      <c r="L31" s="10">
        <v>0</v>
      </c>
      <c r="M31" s="10">
        <v>0</v>
      </c>
      <c r="N31" s="10">
        <v>0</v>
      </c>
      <c r="O31" s="53">
        <v>0</v>
      </c>
    </row>
    <row r="32" spans="2:15" x14ac:dyDescent="0.25">
      <c r="B32" s="51" t="s">
        <v>21</v>
      </c>
      <c r="C32" s="3" t="s">
        <v>247</v>
      </c>
      <c r="D32" s="31" t="s">
        <v>2668</v>
      </c>
      <c r="E32" s="23" t="s">
        <v>246</v>
      </c>
      <c r="F32" s="24">
        <v>33480</v>
      </c>
      <c r="G32" s="12">
        <v>541</v>
      </c>
      <c r="H32" s="4" t="s">
        <v>53</v>
      </c>
      <c r="I32" s="4" t="s">
        <v>54</v>
      </c>
      <c r="J32" s="20">
        <v>1540</v>
      </c>
      <c r="K32" s="20">
        <v>0</v>
      </c>
      <c r="L32" s="10">
        <v>0</v>
      </c>
      <c r="M32" s="10">
        <v>0</v>
      </c>
      <c r="N32" s="10">
        <v>0</v>
      </c>
      <c r="O32" s="53">
        <v>0</v>
      </c>
    </row>
    <row r="33" spans="2:15" x14ac:dyDescent="0.25">
      <c r="B33" s="51" t="s">
        <v>21</v>
      </c>
      <c r="C33" s="3" t="s">
        <v>247</v>
      </c>
      <c r="D33" s="31" t="s">
        <v>2668</v>
      </c>
      <c r="E33" s="23" t="s">
        <v>246</v>
      </c>
      <c r="F33" s="24">
        <v>33541</v>
      </c>
      <c r="G33" s="12">
        <v>553</v>
      </c>
      <c r="H33" s="4" t="s">
        <v>55</v>
      </c>
      <c r="I33" s="4" t="s">
        <v>44</v>
      </c>
      <c r="J33" s="20">
        <v>129</v>
      </c>
      <c r="K33" s="20">
        <v>0</v>
      </c>
      <c r="L33" s="10">
        <v>0</v>
      </c>
      <c r="M33" s="10">
        <v>0</v>
      </c>
      <c r="N33" s="10">
        <v>0</v>
      </c>
      <c r="O33" s="53">
        <v>0</v>
      </c>
    </row>
    <row r="34" spans="2:15" x14ac:dyDescent="0.25">
      <c r="B34" s="51" t="s">
        <v>21</v>
      </c>
      <c r="C34" s="3" t="s">
        <v>247</v>
      </c>
      <c r="D34" s="31" t="s">
        <v>2668</v>
      </c>
      <c r="E34" s="23" t="s">
        <v>246</v>
      </c>
      <c r="F34" s="24">
        <v>33572</v>
      </c>
      <c r="G34" s="12">
        <v>568</v>
      </c>
      <c r="H34" s="4" t="s">
        <v>56</v>
      </c>
      <c r="I34" s="4" t="s">
        <v>54</v>
      </c>
      <c r="J34" s="20">
        <v>315</v>
      </c>
      <c r="K34" s="20">
        <v>0</v>
      </c>
      <c r="L34" s="10">
        <v>0</v>
      </c>
      <c r="M34" s="10">
        <v>0</v>
      </c>
      <c r="N34" s="10">
        <v>0</v>
      </c>
      <c r="O34" s="53">
        <v>0</v>
      </c>
    </row>
    <row r="35" spans="2:15" x14ac:dyDescent="0.25">
      <c r="B35" s="51" t="s">
        <v>21</v>
      </c>
      <c r="C35" s="3" t="s">
        <v>247</v>
      </c>
      <c r="D35" s="31" t="s">
        <v>2668</v>
      </c>
      <c r="E35" s="23" t="s">
        <v>246</v>
      </c>
      <c r="F35" s="24">
        <v>33602</v>
      </c>
      <c r="G35" s="12">
        <v>578</v>
      </c>
      <c r="H35" s="4" t="s">
        <v>24</v>
      </c>
      <c r="I35" s="4" t="s">
        <v>57</v>
      </c>
      <c r="J35" s="20">
        <v>1250</v>
      </c>
      <c r="K35" s="20">
        <v>0</v>
      </c>
      <c r="L35" s="10">
        <v>0</v>
      </c>
      <c r="M35" s="10">
        <v>0</v>
      </c>
      <c r="N35" s="10">
        <v>0</v>
      </c>
      <c r="O35" s="53">
        <v>0</v>
      </c>
    </row>
    <row r="36" spans="2:15" x14ac:dyDescent="0.25">
      <c r="B36" s="51" t="s">
        <v>21</v>
      </c>
      <c r="C36" s="3" t="s">
        <v>247</v>
      </c>
      <c r="D36" s="31" t="s">
        <v>2668</v>
      </c>
      <c r="E36" s="23" t="s">
        <v>246</v>
      </c>
      <c r="F36" s="24">
        <v>33847</v>
      </c>
      <c r="G36" s="12">
        <v>703</v>
      </c>
      <c r="H36" s="4" t="s">
        <v>58</v>
      </c>
      <c r="I36" s="4" t="s">
        <v>54</v>
      </c>
      <c r="J36" s="20">
        <v>81454</v>
      </c>
      <c r="K36" s="20">
        <v>0</v>
      </c>
      <c r="L36" s="10">
        <v>0</v>
      </c>
      <c r="M36" s="10">
        <v>0</v>
      </c>
      <c r="N36" s="10">
        <v>0</v>
      </c>
      <c r="O36" s="53">
        <v>0</v>
      </c>
    </row>
    <row r="37" spans="2:15" x14ac:dyDescent="0.25">
      <c r="B37" s="51" t="s">
        <v>21</v>
      </c>
      <c r="C37" s="3" t="s">
        <v>247</v>
      </c>
      <c r="D37" s="31" t="s">
        <v>2668</v>
      </c>
      <c r="E37" s="23" t="s">
        <v>246</v>
      </c>
      <c r="F37" s="24">
        <v>34089</v>
      </c>
      <c r="G37" s="12">
        <v>822</v>
      </c>
      <c r="H37" s="4" t="s">
        <v>59</v>
      </c>
      <c r="I37" s="4" t="s">
        <v>54</v>
      </c>
      <c r="J37" s="20">
        <v>31732</v>
      </c>
      <c r="K37" s="20">
        <v>0</v>
      </c>
      <c r="L37" s="10">
        <v>0</v>
      </c>
      <c r="M37" s="10">
        <v>0</v>
      </c>
      <c r="N37" s="10">
        <v>0</v>
      </c>
      <c r="O37" s="53">
        <v>0</v>
      </c>
    </row>
    <row r="38" spans="2:15" x14ac:dyDescent="0.25">
      <c r="B38" s="51" t="s">
        <v>21</v>
      </c>
      <c r="C38" s="3" t="s">
        <v>247</v>
      </c>
      <c r="D38" s="31" t="s">
        <v>2668</v>
      </c>
      <c r="E38" s="23" t="s">
        <v>246</v>
      </c>
      <c r="F38" s="24">
        <v>34150</v>
      </c>
      <c r="G38" s="12">
        <v>825</v>
      </c>
      <c r="H38" s="4" t="s">
        <v>24</v>
      </c>
      <c r="I38" s="4" t="s">
        <v>60</v>
      </c>
      <c r="J38" s="20">
        <v>1200</v>
      </c>
      <c r="K38" s="20">
        <v>0</v>
      </c>
      <c r="L38" s="10">
        <v>0</v>
      </c>
      <c r="M38" s="10">
        <v>0</v>
      </c>
      <c r="N38" s="10">
        <v>0</v>
      </c>
      <c r="O38" s="53">
        <v>0</v>
      </c>
    </row>
    <row r="39" spans="2:15" x14ac:dyDescent="0.25">
      <c r="B39" s="51" t="s">
        <v>21</v>
      </c>
      <c r="C39" s="3" t="s">
        <v>247</v>
      </c>
      <c r="D39" s="31" t="s">
        <v>2668</v>
      </c>
      <c r="E39" s="23" t="s">
        <v>246</v>
      </c>
      <c r="F39" s="24">
        <v>34393</v>
      </c>
      <c r="G39" s="12">
        <v>840</v>
      </c>
      <c r="H39" s="4" t="s">
        <v>61</v>
      </c>
      <c r="I39" s="4" t="s">
        <v>36</v>
      </c>
      <c r="J39" s="20">
        <v>662.54</v>
      </c>
      <c r="K39" s="20">
        <v>0</v>
      </c>
      <c r="L39" s="10">
        <v>0</v>
      </c>
      <c r="M39" s="10">
        <v>0</v>
      </c>
      <c r="N39" s="10">
        <v>0</v>
      </c>
      <c r="O39" s="53">
        <v>0</v>
      </c>
    </row>
    <row r="40" spans="2:15" x14ac:dyDescent="0.25">
      <c r="B40" s="51" t="s">
        <v>21</v>
      </c>
      <c r="C40" s="3" t="s">
        <v>247</v>
      </c>
      <c r="D40" s="31" t="s">
        <v>2668</v>
      </c>
      <c r="E40" s="23" t="s">
        <v>246</v>
      </c>
      <c r="F40" s="24">
        <v>34454</v>
      </c>
      <c r="G40" s="12">
        <v>869</v>
      </c>
      <c r="H40" s="4" t="s">
        <v>62</v>
      </c>
      <c r="I40" s="4" t="s">
        <v>25</v>
      </c>
      <c r="J40" s="20">
        <v>396.63</v>
      </c>
      <c r="K40" s="20">
        <v>0</v>
      </c>
      <c r="L40" s="10">
        <v>0</v>
      </c>
      <c r="M40" s="10">
        <v>0</v>
      </c>
      <c r="N40" s="10">
        <v>0</v>
      </c>
      <c r="O40" s="53">
        <v>0</v>
      </c>
    </row>
    <row r="41" spans="2:15" x14ac:dyDescent="0.25">
      <c r="B41" s="51" t="s">
        <v>21</v>
      </c>
      <c r="C41" s="3" t="s">
        <v>247</v>
      </c>
      <c r="D41" s="31" t="s">
        <v>2668</v>
      </c>
      <c r="E41" s="23" t="s">
        <v>246</v>
      </c>
      <c r="F41" s="24">
        <v>34454</v>
      </c>
      <c r="G41" s="12">
        <v>881</v>
      </c>
      <c r="H41" s="4" t="s">
        <v>63</v>
      </c>
      <c r="I41" s="4" t="s">
        <v>30</v>
      </c>
      <c r="J41" s="20">
        <v>1073.77</v>
      </c>
      <c r="K41" s="20">
        <v>0</v>
      </c>
      <c r="L41" s="10">
        <v>0</v>
      </c>
      <c r="M41" s="10">
        <v>0</v>
      </c>
      <c r="N41" s="10">
        <v>0</v>
      </c>
      <c r="O41" s="53">
        <v>0</v>
      </c>
    </row>
    <row r="42" spans="2:15" x14ac:dyDescent="0.25">
      <c r="B42" s="51" t="s">
        <v>21</v>
      </c>
      <c r="C42" s="3" t="s">
        <v>247</v>
      </c>
      <c r="D42" s="31" t="s">
        <v>2668</v>
      </c>
      <c r="E42" s="23" t="s">
        <v>246</v>
      </c>
      <c r="F42" s="24">
        <v>34454</v>
      </c>
      <c r="G42" s="12">
        <v>875</v>
      </c>
      <c r="H42" s="4" t="s">
        <v>63</v>
      </c>
      <c r="I42" s="4" t="s">
        <v>25</v>
      </c>
      <c r="J42" s="20">
        <v>1073.77</v>
      </c>
      <c r="K42" s="20">
        <v>0</v>
      </c>
      <c r="L42" s="10">
        <v>0</v>
      </c>
      <c r="M42" s="10">
        <v>0</v>
      </c>
      <c r="N42" s="10">
        <v>0</v>
      </c>
      <c r="O42" s="53">
        <v>0</v>
      </c>
    </row>
    <row r="43" spans="2:15" x14ac:dyDescent="0.25">
      <c r="B43" s="51" t="s">
        <v>21</v>
      </c>
      <c r="C43" s="3" t="s">
        <v>247</v>
      </c>
      <c r="D43" s="31" t="s">
        <v>2668</v>
      </c>
      <c r="E43" s="23" t="s">
        <v>246</v>
      </c>
      <c r="F43" s="24">
        <v>34454</v>
      </c>
      <c r="G43" s="12">
        <v>866</v>
      </c>
      <c r="H43" s="4" t="s">
        <v>62</v>
      </c>
      <c r="I43" s="4" t="s">
        <v>27</v>
      </c>
      <c r="J43" s="20">
        <v>396.63</v>
      </c>
      <c r="K43" s="20">
        <v>0</v>
      </c>
      <c r="L43" s="10">
        <v>0</v>
      </c>
      <c r="M43" s="10">
        <v>0</v>
      </c>
      <c r="N43" s="10">
        <v>0</v>
      </c>
      <c r="O43" s="53">
        <v>0</v>
      </c>
    </row>
    <row r="44" spans="2:15" x14ac:dyDescent="0.25">
      <c r="B44" s="51" t="s">
        <v>21</v>
      </c>
      <c r="C44" s="3" t="s">
        <v>247</v>
      </c>
      <c r="D44" s="31" t="s">
        <v>2668</v>
      </c>
      <c r="E44" s="23" t="s">
        <v>246</v>
      </c>
      <c r="F44" s="24">
        <v>34454</v>
      </c>
      <c r="G44" s="12">
        <v>872</v>
      </c>
      <c r="H44" s="4" t="s">
        <v>63</v>
      </c>
      <c r="I44" s="4" t="s">
        <v>27</v>
      </c>
      <c r="J44" s="20">
        <v>1073.77</v>
      </c>
      <c r="K44" s="20">
        <v>0</v>
      </c>
      <c r="L44" s="10">
        <v>0</v>
      </c>
      <c r="M44" s="10">
        <v>0</v>
      </c>
      <c r="N44" s="10">
        <v>0</v>
      </c>
      <c r="O44" s="53">
        <v>0</v>
      </c>
    </row>
    <row r="45" spans="2:15" x14ac:dyDescent="0.25">
      <c r="B45" s="51" t="s">
        <v>21</v>
      </c>
      <c r="C45" s="3" t="s">
        <v>247</v>
      </c>
      <c r="D45" s="31" t="s">
        <v>2668</v>
      </c>
      <c r="E45" s="23" t="s">
        <v>246</v>
      </c>
      <c r="F45" s="24">
        <v>34454</v>
      </c>
      <c r="G45" s="12">
        <v>879</v>
      </c>
      <c r="H45" s="4" t="s">
        <v>63</v>
      </c>
      <c r="I45" s="4" t="s">
        <v>64</v>
      </c>
      <c r="J45" s="20">
        <v>1073.77</v>
      </c>
      <c r="K45" s="20">
        <v>0</v>
      </c>
      <c r="L45" s="10">
        <v>0</v>
      </c>
      <c r="M45" s="10">
        <v>0</v>
      </c>
      <c r="N45" s="10">
        <v>0</v>
      </c>
      <c r="O45" s="53">
        <v>0</v>
      </c>
    </row>
    <row r="46" spans="2:15" x14ac:dyDescent="0.25">
      <c r="B46" s="51" t="s">
        <v>21</v>
      </c>
      <c r="C46" s="3" t="s">
        <v>247</v>
      </c>
      <c r="D46" s="31" t="s">
        <v>2668</v>
      </c>
      <c r="E46" s="23" t="s">
        <v>246</v>
      </c>
      <c r="F46" s="24">
        <v>34454</v>
      </c>
      <c r="G46" s="12">
        <v>876</v>
      </c>
      <c r="H46" s="4" t="s">
        <v>47</v>
      </c>
      <c r="I46" s="4" t="s">
        <v>65</v>
      </c>
      <c r="J46" s="20">
        <v>1073.77</v>
      </c>
      <c r="K46" s="20">
        <v>0</v>
      </c>
      <c r="L46" s="10">
        <v>0</v>
      </c>
      <c r="M46" s="10">
        <v>0</v>
      </c>
      <c r="N46" s="10">
        <v>0</v>
      </c>
      <c r="O46" s="53">
        <v>0</v>
      </c>
    </row>
    <row r="47" spans="2:15" x14ac:dyDescent="0.25">
      <c r="B47" s="51" t="s">
        <v>21</v>
      </c>
      <c r="C47" s="3" t="s">
        <v>247</v>
      </c>
      <c r="D47" s="31" t="s">
        <v>2668</v>
      </c>
      <c r="E47" s="23" t="s">
        <v>246</v>
      </c>
      <c r="F47" s="24">
        <v>34484</v>
      </c>
      <c r="G47" s="12">
        <v>908</v>
      </c>
      <c r="H47" s="4" t="s">
        <v>43</v>
      </c>
      <c r="I47" s="4" t="s">
        <v>29</v>
      </c>
      <c r="J47" s="20">
        <v>240</v>
      </c>
      <c r="K47" s="20">
        <v>0</v>
      </c>
      <c r="L47" s="10">
        <v>0</v>
      </c>
      <c r="M47" s="10">
        <v>0</v>
      </c>
      <c r="N47" s="10">
        <v>0</v>
      </c>
      <c r="O47" s="53">
        <v>0</v>
      </c>
    </row>
    <row r="48" spans="2:15" x14ac:dyDescent="0.25">
      <c r="B48" s="51" t="s">
        <v>21</v>
      </c>
      <c r="C48" s="3" t="s">
        <v>247</v>
      </c>
      <c r="D48" s="31" t="s">
        <v>2668</v>
      </c>
      <c r="E48" s="23" t="s">
        <v>246</v>
      </c>
      <c r="F48" s="24">
        <v>34484</v>
      </c>
      <c r="G48" s="12">
        <v>909</v>
      </c>
      <c r="H48" s="4" t="s">
        <v>26</v>
      </c>
      <c r="I48" s="4" t="s">
        <v>66</v>
      </c>
      <c r="J48" s="20">
        <v>240</v>
      </c>
      <c r="K48" s="20">
        <v>0</v>
      </c>
      <c r="L48" s="10">
        <v>0</v>
      </c>
      <c r="M48" s="10">
        <v>0</v>
      </c>
      <c r="N48" s="10">
        <v>0</v>
      </c>
      <c r="O48" s="53">
        <v>0</v>
      </c>
    </row>
    <row r="49" spans="2:15" x14ac:dyDescent="0.25">
      <c r="B49" s="51" t="s">
        <v>21</v>
      </c>
      <c r="C49" s="3" t="s">
        <v>247</v>
      </c>
      <c r="D49" s="31" t="s">
        <v>2668</v>
      </c>
      <c r="E49" s="23" t="s">
        <v>246</v>
      </c>
      <c r="F49" s="24">
        <v>34638</v>
      </c>
      <c r="G49" s="12">
        <v>942</v>
      </c>
      <c r="H49" s="4" t="s">
        <v>67</v>
      </c>
      <c r="I49" s="4" t="s">
        <v>68</v>
      </c>
      <c r="J49" s="20">
        <v>709</v>
      </c>
      <c r="K49" s="20">
        <v>0</v>
      </c>
      <c r="L49" s="10">
        <v>0</v>
      </c>
      <c r="M49" s="10">
        <v>0</v>
      </c>
      <c r="N49" s="10">
        <v>0</v>
      </c>
      <c r="O49" s="53">
        <v>0</v>
      </c>
    </row>
    <row r="50" spans="2:15" x14ac:dyDescent="0.25">
      <c r="B50" s="51" t="s">
        <v>21</v>
      </c>
      <c r="C50" s="3" t="s">
        <v>247</v>
      </c>
      <c r="D50" s="31" t="s">
        <v>2668</v>
      </c>
      <c r="E50" s="23" t="s">
        <v>246</v>
      </c>
      <c r="F50" s="24">
        <v>34638</v>
      </c>
      <c r="G50" s="12">
        <v>951</v>
      </c>
      <c r="H50" s="4" t="s">
        <v>62</v>
      </c>
      <c r="I50" s="4" t="s">
        <v>51</v>
      </c>
      <c r="J50" s="20">
        <v>435</v>
      </c>
      <c r="K50" s="20">
        <v>0</v>
      </c>
      <c r="L50" s="10">
        <v>0</v>
      </c>
      <c r="M50" s="10">
        <v>0</v>
      </c>
      <c r="N50" s="10">
        <v>0</v>
      </c>
      <c r="O50" s="53">
        <v>0</v>
      </c>
    </row>
    <row r="51" spans="2:15" x14ac:dyDescent="0.25">
      <c r="B51" s="51" t="s">
        <v>21</v>
      </c>
      <c r="C51" s="3" t="s">
        <v>247</v>
      </c>
      <c r="D51" s="31" t="s">
        <v>2668</v>
      </c>
      <c r="E51" s="23" t="s">
        <v>246</v>
      </c>
      <c r="F51" s="24">
        <v>34698</v>
      </c>
      <c r="G51" s="12">
        <v>954</v>
      </c>
      <c r="H51" s="4" t="s">
        <v>63</v>
      </c>
      <c r="I51" s="4" t="s">
        <v>34</v>
      </c>
      <c r="J51" s="20">
        <v>1159</v>
      </c>
      <c r="K51" s="20">
        <v>0</v>
      </c>
      <c r="L51" s="10">
        <v>0</v>
      </c>
      <c r="M51" s="10">
        <v>0</v>
      </c>
      <c r="N51" s="10">
        <v>0</v>
      </c>
      <c r="O51" s="53">
        <v>0</v>
      </c>
    </row>
    <row r="52" spans="2:15" x14ac:dyDescent="0.25">
      <c r="B52" s="51" t="s">
        <v>21</v>
      </c>
      <c r="C52" s="3" t="s">
        <v>247</v>
      </c>
      <c r="D52" s="31" t="s">
        <v>2668</v>
      </c>
      <c r="E52" s="23" t="s">
        <v>246</v>
      </c>
      <c r="F52" s="24">
        <v>34729</v>
      </c>
      <c r="G52" s="12">
        <v>1028</v>
      </c>
      <c r="H52" s="4" t="s">
        <v>69</v>
      </c>
      <c r="I52" s="4" t="s">
        <v>32</v>
      </c>
      <c r="J52" s="20">
        <v>46</v>
      </c>
      <c r="K52" s="20">
        <v>0</v>
      </c>
      <c r="L52" s="10">
        <v>0</v>
      </c>
      <c r="M52" s="10">
        <v>0</v>
      </c>
      <c r="N52" s="10">
        <v>0</v>
      </c>
      <c r="O52" s="53">
        <v>0</v>
      </c>
    </row>
    <row r="53" spans="2:15" x14ac:dyDescent="0.25">
      <c r="B53" s="51" t="s">
        <v>21</v>
      </c>
      <c r="C53" s="3" t="s">
        <v>247</v>
      </c>
      <c r="D53" s="31" t="s">
        <v>2668</v>
      </c>
      <c r="E53" s="23" t="s">
        <v>246</v>
      </c>
      <c r="F53" s="24">
        <v>34880</v>
      </c>
      <c r="G53" s="12">
        <v>1036</v>
      </c>
      <c r="H53" s="4" t="s">
        <v>70</v>
      </c>
      <c r="I53" s="4" t="s">
        <v>30</v>
      </c>
      <c r="J53" s="20">
        <v>410</v>
      </c>
      <c r="K53" s="20">
        <v>0</v>
      </c>
      <c r="L53" s="10">
        <v>0</v>
      </c>
      <c r="M53" s="10">
        <v>0</v>
      </c>
      <c r="N53" s="10">
        <v>0</v>
      </c>
      <c r="O53" s="53">
        <v>0</v>
      </c>
    </row>
    <row r="54" spans="2:15" x14ac:dyDescent="0.25">
      <c r="B54" s="51" t="s">
        <v>21</v>
      </c>
      <c r="C54" s="3" t="s">
        <v>247</v>
      </c>
      <c r="D54" s="31" t="s">
        <v>2668</v>
      </c>
      <c r="E54" s="23" t="s">
        <v>246</v>
      </c>
      <c r="F54" s="24">
        <v>34880</v>
      </c>
      <c r="G54" s="12">
        <v>1042</v>
      </c>
      <c r="H54" s="4" t="s">
        <v>63</v>
      </c>
      <c r="I54" s="4" t="s">
        <v>34</v>
      </c>
      <c r="J54" s="20">
        <v>1150</v>
      </c>
      <c r="K54" s="20">
        <v>0</v>
      </c>
      <c r="L54" s="10">
        <v>0</v>
      </c>
      <c r="M54" s="10">
        <v>0</v>
      </c>
      <c r="N54" s="10">
        <v>0</v>
      </c>
      <c r="O54" s="53">
        <v>0</v>
      </c>
    </row>
    <row r="55" spans="2:15" x14ac:dyDescent="0.25">
      <c r="B55" s="51" t="s">
        <v>21</v>
      </c>
      <c r="C55" s="3" t="s">
        <v>247</v>
      </c>
      <c r="D55" s="31" t="s">
        <v>2668</v>
      </c>
      <c r="E55" s="23" t="s">
        <v>246</v>
      </c>
      <c r="F55" s="24">
        <v>34880</v>
      </c>
      <c r="G55" s="12">
        <v>1041</v>
      </c>
      <c r="H55" s="4" t="s">
        <v>47</v>
      </c>
      <c r="I55" s="4" t="s">
        <v>30</v>
      </c>
      <c r="J55" s="20">
        <v>1150</v>
      </c>
      <c r="K55" s="20">
        <v>0</v>
      </c>
      <c r="L55" s="10">
        <v>0</v>
      </c>
      <c r="M55" s="10">
        <v>0</v>
      </c>
      <c r="N55" s="10">
        <v>0</v>
      </c>
      <c r="O55" s="53">
        <v>0</v>
      </c>
    </row>
    <row r="56" spans="2:15" x14ac:dyDescent="0.25">
      <c r="B56" s="51" t="s">
        <v>21</v>
      </c>
      <c r="C56" s="3" t="s">
        <v>247</v>
      </c>
      <c r="D56" s="31" t="s">
        <v>2668</v>
      </c>
      <c r="E56" s="23" t="s">
        <v>246</v>
      </c>
      <c r="F56" s="24">
        <v>34911</v>
      </c>
      <c r="G56" s="12">
        <v>1044</v>
      </c>
      <c r="H56" s="4" t="s">
        <v>71</v>
      </c>
      <c r="I56" s="4" t="s">
        <v>57</v>
      </c>
      <c r="J56" s="20">
        <v>630</v>
      </c>
      <c r="K56" s="20">
        <v>0</v>
      </c>
      <c r="L56" s="10">
        <v>0</v>
      </c>
      <c r="M56" s="10">
        <v>0</v>
      </c>
      <c r="N56" s="10">
        <v>0</v>
      </c>
      <c r="O56" s="53">
        <v>0</v>
      </c>
    </row>
    <row r="57" spans="2:15" x14ac:dyDescent="0.25">
      <c r="B57" s="51" t="s">
        <v>21</v>
      </c>
      <c r="C57" s="3" t="s">
        <v>247</v>
      </c>
      <c r="D57" s="31" t="s">
        <v>2668</v>
      </c>
      <c r="E57" s="23" t="s">
        <v>246</v>
      </c>
      <c r="F57" s="24">
        <v>34911</v>
      </c>
      <c r="G57" s="12">
        <v>1043</v>
      </c>
      <c r="H57" s="4" t="s">
        <v>72</v>
      </c>
      <c r="I57" s="4" t="s">
        <v>73</v>
      </c>
      <c r="J57" s="20">
        <v>7400</v>
      </c>
      <c r="K57" s="20">
        <v>0</v>
      </c>
      <c r="L57" s="10">
        <v>0</v>
      </c>
      <c r="M57" s="10">
        <v>0</v>
      </c>
      <c r="N57" s="10">
        <v>0</v>
      </c>
      <c r="O57" s="53">
        <v>0</v>
      </c>
    </row>
    <row r="58" spans="2:15" x14ac:dyDescent="0.25">
      <c r="B58" s="51" t="s">
        <v>21</v>
      </c>
      <c r="C58" s="3" t="s">
        <v>247</v>
      </c>
      <c r="D58" s="31" t="s">
        <v>2668</v>
      </c>
      <c r="E58" s="23" t="s">
        <v>246</v>
      </c>
      <c r="F58" s="24">
        <v>34972</v>
      </c>
      <c r="G58" s="12">
        <v>1051</v>
      </c>
      <c r="H58" s="4" t="s">
        <v>74</v>
      </c>
      <c r="I58" s="4" t="s">
        <v>75</v>
      </c>
      <c r="J58" s="20">
        <v>334.9</v>
      </c>
      <c r="K58" s="20">
        <v>0</v>
      </c>
      <c r="L58" s="10">
        <v>0</v>
      </c>
      <c r="M58" s="10">
        <v>0</v>
      </c>
      <c r="N58" s="10">
        <v>0</v>
      </c>
      <c r="O58" s="53">
        <v>0</v>
      </c>
    </row>
    <row r="59" spans="2:15" x14ac:dyDescent="0.25">
      <c r="B59" s="51" t="s">
        <v>21</v>
      </c>
      <c r="C59" s="3" t="s">
        <v>247</v>
      </c>
      <c r="D59" s="31" t="s">
        <v>2668</v>
      </c>
      <c r="E59" s="23" t="s">
        <v>246</v>
      </c>
      <c r="F59" s="24">
        <v>34972</v>
      </c>
      <c r="G59" s="12">
        <v>1050</v>
      </c>
      <c r="H59" s="4" t="s">
        <v>76</v>
      </c>
      <c r="I59" s="4" t="s">
        <v>30</v>
      </c>
      <c r="J59" s="20">
        <v>334.9</v>
      </c>
      <c r="K59" s="20">
        <v>0</v>
      </c>
      <c r="L59" s="10">
        <v>0</v>
      </c>
      <c r="M59" s="10">
        <v>0</v>
      </c>
      <c r="N59" s="10">
        <v>0</v>
      </c>
      <c r="O59" s="53">
        <v>0</v>
      </c>
    </row>
    <row r="60" spans="2:15" x14ac:dyDescent="0.25">
      <c r="B60" s="51" t="s">
        <v>21</v>
      </c>
      <c r="C60" s="3" t="s">
        <v>247</v>
      </c>
      <c r="D60" s="31" t="s">
        <v>2668</v>
      </c>
      <c r="E60" s="23" t="s">
        <v>246</v>
      </c>
      <c r="F60" s="24">
        <v>35002</v>
      </c>
      <c r="G60" s="12">
        <v>1058</v>
      </c>
      <c r="H60" s="4" t="s">
        <v>77</v>
      </c>
      <c r="I60" s="4" t="s">
        <v>78</v>
      </c>
      <c r="J60" s="20">
        <v>620</v>
      </c>
      <c r="K60" s="20">
        <v>0</v>
      </c>
      <c r="L60" s="10">
        <v>0</v>
      </c>
      <c r="M60" s="10">
        <v>0</v>
      </c>
      <c r="N60" s="10">
        <v>0</v>
      </c>
      <c r="O60" s="53">
        <v>0</v>
      </c>
    </row>
    <row r="61" spans="2:15" x14ac:dyDescent="0.25">
      <c r="B61" s="51" t="s">
        <v>21</v>
      </c>
      <c r="C61" s="3" t="s">
        <v>247</v>
      </c>
      <c r="D61" s="31" t="s">
        <v>2668</v>
      </c>
      <c r="E61" s="23" t="s">
        <v>246</v>
      </c>
      <c r="F61" s="24">
        <v>35033</v>
      </c>
      <c r="G61" s="12">
        <v>1065</v>
      </c>
      <c r="H61" s="4" t="s">
        <v>79</v>
      </c>
      <c r="I61" s="4" t="s">
        <v>42</v>
      </c>
      <c r="J61" s="20">
        <v>513.85</v>
      </c>
      <c r="K61" s="20">
        <v>0</v>
      </c>
      <c r="L61" s="10">
        <v>0</v>
      </c>
      <c r="M61" s="10">
        <v>0</v>
      </c>
      <c r="N61" s="10">
        <v>0</v>
      </c>
      <c r="O61" s="53">
        <v>0</v>
      </c>
    </row>
    <row r="62" spans="2:15" x14ac:dyDescent="0.25">
      <c r="B62" s="51" t="s">
        <v>21</v>
      </c>
      <c r="C62" s="3" t="s">
        <v>247</v>
      </c>
      <c r="D62" s="31" t="s">
        <v>2668</v>
      </c>
      <c r="E62" s="23" t="s">
        <v>246</v>
      </c>
      <c r="F62" s="24">
        <v>35033</v>
      </c>
      <c r="G62" s="12">
        <v>1066</v>
      </c>
      <c r="H62" s="4" t="s">
        <v>80</v>
      </c>
      <c r="I62" s="4" t="s">
        <v>42</v>
      </c>
      <c r="J62" s="20">
        <v>332.15</v>
      </c>
      <c r="K62" s="20">
        <v>0</v>
      </c>
      <c r="L62" s="10">
        <v>0</v>
      </c>
      <c r="M62" s="10">
        <v>0</v>
      </c>
      <c r="N62" s="10">
        <v>0</v>
      </c>
      <c r="O62" s="53">
        <v>0</v>
      </c>
    </row>
    <row r="63" spans="2:15" x14ac:dyDescent="0.25">
      <c r="B63" s="51" t="s">
        <v>21</v>
      </c>
      <c r="C63" s="3" t="s">
        <v>247</v>
      </c>
      <c r="D63" s="31" t="s">
        <v>2668</v>
      </c>
      <c r="E63" s="23" t="s">
        <v>246</v>
      </c>
      <c r="F63" s="24">
        <v>35063</v>
      </c>
      <c r="G63" s="12">
        <v>1064</v>
      </c>
      <c r="H63" s="4" t="s">
        <v>81</v>
      </c>
      <c r="I63" s="4" t="s">
        <v>36</v>
      </c>
      <c r="J63" s="20">
        <v>664</v>
      </c>
      <c r="K63" s="20">
        <v>0</v>
      </c>
      <c r="L63" s="10">
        <v>0</v>
      </c>
      <c r="M63" s="10">
        <v>0</v>
      </c>
      <c r="N63" s="10">
        <v>0</v>
      </c>
      <c r="O63" s="53">
        <v>0</v>
      </c>
    </row>
    <row r="64" spans="2:15" x14ac:dyDescent="0.25">
      <c r="B64" s="51" t="s">
        <v>21</v>
      </c>
      <c r="C64" s="3" t="s">
        <v>247</v>
      </c>
      <c r="D64" s="31" t="s">
        <v>2668</v>
      </c>
      <c r="E64" s="23" t="s">
        <v>246</v>
      </c>
      <c r="F64" s="24">
        <v>35155</v>
      </c>
      <c r="G64" s="12">
        <v>1162</v>
      </c>
      <c r="H64" s="4" t="s">
        <v>79</v>
      </c>
      <c r="I64" s="4" t="s">
        <v>25</v>
      </c>
      <c r="J64" s="20">
        <v>1160</v>
      </c>
      <c r="K64" s="20">
        <v>0</v>
      </c>
      <c r="L64" s="10">
        <v>0</v>
      </c>
      <c r="M64" s="10">
        <v>0</v>
      </c>
      <c r="N64" s="10">
        <v>0</v>
      </c>
      <c r="O64" s="53">
        <v>0</v>
      </c>
    </row>
    <row r="65" spans="2:15" x14ac:dyDescent="0.25">
      <c r="B65" s="51" t="s">
        <v>21</v>
      </c>
      <c r="C65" s="3" t="s">
        <v>247</v>
      </c>
      <c r="D65" s="31" t="s">
        <v>2668</v>
      </c>
      <c r="E65" s="23" t="s">
        <v>246</v>
      </c>
      <c r="F65" s="24">
        <v>35369</v>
      </c>
      <c r="G65" s="12">
        <v>1170</v>
      </c>
      <c r="H65" s="4" t="s">
        <v>82</v>
      </c>
      <c r="I65" s="4" t="s">
        <v>83</v>
      </c>
      <c r="J65" s="20">
        <v>1800</v>
      </c>
      <c r="K65" s="20">
        <v>0</v>
      </c>
      <c r="L65" s="10">
        <v>0</v>
      </c>
      <c r="M65" s="10">
        <v>0</v>
      </c>
      <c r="N65" s="10">
        <v>0</v>
      </c>
      <c r="O65" s="53">
        <v>0</v>
      </c>
    </row>
    <row r="66" spans="2:15" x14ac:dyDescent="0.25">
      <c r="B66" s="51" t="s">
        <v>21</v>
      </c>
      <c r="C66" s="3" t="s">
        <v>247</v>
      </c>
      <c r="D66" s="31" t="s">
        <v>2668</v>
      </c>
      <c r="E66" s="23" t="s">
        <v>246</v>
      </c>
      <c r="F66" s="24">
        <v>35369</v>
      </c>
      <c r="G66" s="12">
        <v>1169</v>
      </c>
      <c r="H66" s="4" t="s">
        <v>84</v>
      </c>
      <c r="I66" s="4" t="s">
        <v>64</v>
      </c>
      <c r="J66" s="20">
        <v>335</v>
      </c>
      <c r="K66" s="20">
        <v>0</v>
      </c>
      <c r="L66" s="10">
        <v>0</v>
      </c>
      <c r="M66" s="10">
        <v>0</v>
      </c>
      <c r="N66" s="10">
        <v>0</v>
      </c>
      <c r="O66" s="53">
        <v>0</v>
      </c>
    </row>
    <row r="67" spans="2:15" x14ac:dyDescent="0.25">
      <c r="B67" s="51" t="s">
        <v>21</v>
      </c>
      <c r="C67" s="3" t="s">
        <v>247</v>
      </c>
      <c r="D67" s="31" t="s">
        <v>2668</v>
      </c>
      <c r="E67" s="23" t="s">
        <v>246</v>
      </c>
      <c r="F67" s="24">
        <v>35430</v>
      </c>
      <c r="G67" s="12">
        <v>1178</v>
      </c>
      <c r="H67" s="4" t="s">
        <v>63</v>
      </c>
      <c r="I67" s="4" t="s">
        <v>32</v>
      </c>
      <c r="J67" s="20">
        <v>1237.06</v>
      </c>
      <c r="K67" s="20">
        <v>0</v>
      </c>
      <c r="L67" s="10">
        <v>0</v>
      </c>
      <c r="M67" s="10">
        <v>0</v>
      </c>
      <c r="N67" s="10">
        <v>0</v>
      </c>
      <c r="O67" s="53">
        <v>0</v>
      </c>
    </row>
    <row r="68" spans="2:15" x14ac:dyDescent="0.25">
      <c r="B68" s="51" t="s">
        <v>21</v>
      </c>
      <c r="C68" s="3" t="s">
        <v>247</v>
      </c>
      <c r="D68" s="31" t="s">
        <v>2668</v>
      </c>
      <c r="E68" s="23" t="s">
        <v>246</v>
      </c>
      <c r="F68" s="24">
        <v>35430</v>
      </c>
      <c r="G68" s="12">
        <v>1186</v>
      </c>
      <c r="H68" s="4" t="s">
        <v>63</v>
      </c>
      <c r="I68" s="4" t="s">
        <v>27</v>
      </c>
      <c r="J68" s="20">
        <v>1237.06</v>
      </c>
      <c r="K68" s="20">
        <v>0</v>
      </c>
      <c r="L68" s="10">
        <v>0</v>
      </c>
      <c r="M68" s="10">
        <v>0</v>
      </c>
      <c r="N68" s="10">
        <v>0</v>
      </c>
      <c r="O68" s="53">
        <v>0</v>
      </c>
    </row>
    <row r="69" spans="2:15" x14ac:dyDescent="0.25">
      <c r="B69" s="51" t="s">
        <v>21</v>
      </c>
      <c r="C69" s="3" t="s">
        <v>247</v>
      </c>
      <c r="D69" s="31" t="s">
        <v>2668</v>
      </c>
      <c r="E69" s="23" t="s">
        <v>246</v>
      </c>
      <c r="F69" s="24">
        <v>35430</v>
      </c>
      <c r="G69" s="12">
        <v>1181</v>
      </c>
      <c r="H69" s="4" t="s">
        <v>63</v>
      </c>
      <c r="I69" s="4" t="s">
        <v>64</v>
      </c>
      <c r="J69" s="20">
        <v>1237.06</v>
      </c>
      <c r="K69" s="20">
        <v>0</v>
      </c>
      <c r="L69" s="10">
        <v>0</v>
      </c>
      <c r="M69" s="10">
        <v>0</v>
      </c>
      <c r="N69" s="10">
        <v>0</v>
      </c>
      <c r="O69" s="53">
        <v>0</v>
      </c>
    </row>
    <row r="70" spans="2:15" x14ac:dyDescent="0.25">
      <c r="B70" s="51" t="s">
        <v>21</v>
      </c>
      <c r="C70" s="3" t="s">
        <v>247</v>
      </c>
      <c r="D70" s="31" t="s">
        <v>2668</v>
      </c>
      <c r="E70" s="23" t="s">
        <v>246</v>
      </c>
      <c r="F70" s="24">
        <v>35430</v>
      </c>
      <c r="G70" s="12">
        <v>1183</v>
      </c>
      <c r="H70" s="4" t="s">
        <v>47</v>
      </c>
      <c r="I70" s="4" t="s">
        <v>85</v>
      </c>
      <c r="J70" s="20">
        <v>1237.06</v>
      </c>
      <c r="K70" s="20">
        <v>0</v>
      </c>
      <c r="L70" s="10">
        <v>0</v>
      </c>
      <c r="M70" s="10">
        <v>0</v>
      </c>
      <c r="N70" s="10">
        <v>0</v>
      </c>
      <c r="O70" s="53">
        <v>0</v>
      </c>
    </row>
    <row r="71" spans="2:15" x14ac:dyDescent="0.25">
      <c r="B71" s="51" t="s">
        <v>21</v>
      </c>
      <c r="C71" s="3" t="s">
        <v>247</v>
      </c>
      <c r="D71" s="31" t="s">
        <v>2668</v>
      </c>
      <c r="E71" s="23" t="s">
        <v>246</v>
      </c>
      <c r="F71" s="24">
        <v>35430</v>
      </c>
      <c r="G71" s="12">
        <v>1193</v>
      </c>
      <c r="H71" s="4" t="s">
        <v>86</v>
      </c>
      <c r="I71" s="4" t="s">
        <v>57</v>
      </c>
      <c r="J71" s="20">
        <v>175</v>
      </c>
      <c r="K71" s="20">
        <v>0</v>
      </c>
      <c r="L71" s="10">
        <v>0</v>
      </c>
      <c r="M71" s="10">
        <v>0</v>
      </c>
      <c r="N71" s="10">
        <v>0</v>
      </c>
      <c r="O71" s="53">
        <v>0</v>
      </c>
    </row>
    <row r="72" spans="2:15" x14ac:dyDescent="0.25">
      <c r="B72" s="51" t="s">
        <v>21</v>
      </c>
      <c r="C72" s="3" t="s">
        <v>247</v>
      </c>
      <c r="D72" s="31" t="s">
        <v>2668</v>
      </c>
      <c r="E72" s="23" t="s">
        <v>246</v>
      </c>
      <c r="F72" s="24">
        <v>35430</v>
      </c>
      <c r="G72" s="12">
        <v>1185</v>
      </c>
      <c r="H72" s="4" t="s">
        <v>63</v>
      </c>
      <c r="I72" s="4" t="s">
        <v>25</v>
      </c>
      <c r="J72" s="20">
        <v>1237.06</v>
      </c>
      <c r="K72" s="20">
        <v>0</v>
      </c>
      <c r="L72" s="10">
        <v>0</v>
      </c>
      <c r="M72" s="10">
        <v>0</v>
      </c>
      <c r="N72" s="10">
        <v>0</v>
      </c>
      <c r="O72" s="53">
        <v>0</v>
      </c>
    </row>
    <row r="73" spans="2:15" x14ac:dyDescent="0.25">
      <c r="B73" s="51" t="s">
        <v>21</v>
      </c>
      <c r="C73" s="3" t="s">
        <v>247</v>
      </c>
      <c r="D73" s="31" t="s">
        <v>2668</v>
      </c>
      <c r="E73" s="23" t="s">
        <v>246</v>
      </c>
      <c r="F73" s="24">
        <v>35430</v>
      </c>
      <c r="G73" s="12">
        <v>1177</v>
      </c>
      <c r="H73" s="4" t="s">
        <v>63</v>
      </c>
      <c r="I73" s="4" t="s">
        <v>42</v>
      </c>
      <c r="J73" s="20">
        <v>1237.06</v>
      </c>
      <c r="K73" s="20">
        <v>0</v>
      </c>
      <c r="L73" s="10">
        <v>0</v>
      </c>
      <c r="M73" s="10">
        <v>0</v>
      </c>
      <c r="N73" s="10">
        <v>0</v>
      </c>
      <c r="O73" s="53">
        <v>0</v>
      </c>
    </row>
    <row r="74" spans="2:15" x14ac:dyDescent="0.25">
      <c r="B74" s="51" t="s">
        <v>21</v>
      </c>
      <c r="C74" s="3" t="s">
        <v>247</v>
      </c>
      <c r="D74" s="31" t="s">
        <v>2668</v>
      </c>
      <c r="E74" s="23" t="s">
        <v>246</v>
      </c>
      <c r="F74" s="24">
        <v>35430</v>
      </c>
      <c r="G74" s="12">
        <v>1180</v>
      </c>
      <c r="H74" s="4" t="s">
        <v>47</v>
      </c>
      <c r="I74" s="4" t="s">
        <v>32</v>
      </c>
      <c r="J74" s="20">
        <v>1237.06</v>
      </c>
      <c r="K74" s="20">
        <v>0</v>
      </c>
      <c r="L74" s="10">
        <v>0</v>
      </c>
      <c r="M74" s="10">
        <v>0</v>
      </c>
      <c r="N74" s="10">
        <v>0</v>
      </c>
      <c r="O74" s="53">
        <v>0</v>
      </c>
    </row>
    <row r="75" spans="2:15" x14ac:dyDescent="0.25">
      <c r="B75" s="51" t="s">
        <v>21</v>
      </c>
      <c r="C75" s="3" t="s">
        <v>247</v>
      </c>
      <c r="D75" s="31" t="s">
        <v>2668</v>
      </c>
      <c r="E75" s="23" t="s">
        <v>246</v>
      </c>
      <c r="F75" s="24">
        <v>35430</v>
      </c>
      <c r="G75" s="12">
        <v>1194</v>
      </c>
      <c r="H75" s="4" t="s">
        <v>87</v>
      </c>
      <c r="I75" s="4" t="s">
        <v>88</v>
      </c>
      <c r="J75" s="20">
        <v>332</v>
      </c>
      <c r="K75" s="20">
        <v>0</v>
      </c>
      <c r="L75" s="10">
        <v>0</v>
      </c>
      <c r="M75" s="10">
        <v>0</v>
      </c>
      <c r="N75" s="10">
        <v>0</v>
      </c>
      <c r="O75" s="53">
        <v>0</v>
      </c>
    </row>
    <row r="76" spans="2:15" x14ac:dyDescent="0.25">
      <c r="B76" s="51" t="s">
        <v>21</v>
      </c>
      <c r="C76" s="3" t="s">
        <v>247</v>
      </c>
      <c r="D76" s="31" t="s">
        <v>2668</v>
      </c>
      <c r="E76" s="23" t="s">
        <v>246</v>
      </c>
      <c r="F76" s="24">
        <v>35461</v>
      </c>
      <c r="G76" s="12">
        <v>1205</v>
      </c>
      <c r="H76" s="4" t="s">
        <v>89</v>
      </c>
      <c r="I76" s="4" t="s">
        <v>90</v>
      </c>
      <c r="J76" s="20">
        <v>370</v>
      </c>
      <c r="K76" s="20">
        <v>0</v>
      </c>
      <c r="L76" s="10">
        <v>0</v>
      </c>
      <c r="M76" s="10">
        <v>0</v>
      </c>
      <c r="N76" s="10">
        <v>0</v>
      </c>
      <c r="O76" s="53">
        <v>0</v>
      </c>
    </row>
    <row r="77" spans="2:15" x14ac:dyDescent="0.25">
      <c r="B77" s="51" t="s">
        <v>21</v>
      </c>
      <c r="C77" s="3" t="s">
        <v>247</v>
      </c>
      <c r="D77" s="31" t="s">
        <v>2668</v>
      </c>
      <c r="E77" s="23" t="s">
        <v>246</v>
      </c>
      <c r="F77" s="24">
        <v>35520</v>
      </c>
      <c r="G77" s="12">
        <v>1206</v>
      </c>
      <c r="H77" s="4" t="s">
        <v>84</v>
      </c>
      <c r="I77" s="4" t="s">
        <v>91</v>
      </c>
      <c r="J77" s="20">
        <v>359</v>
      </c>
      <c r="K77" s="20">
        <v>0</v>
      </c>
      <c r="L77" s="10">
        <v>0</v>
      </c>
      <c r="M77" s="10">
        <v>0</v>
      </c>
      <c r="N77" s="10">
        <v>0</v>
      </c>
      <c r="O77" s="53">
        <v>0</v>
      </c>
    </row>
    <row r="78" spans="2:15" x14ac:dyDescent="0.25">
      <c r="B78" s="51" t="s">
        <v>21</v>
      </c>
      <c r="C78" s="3" t="s">
        <v>247</v>
      </c>
      <c r="D78" s="31" t="s">
        <v>2668</v>
      </c>
      <c r="E78" s="23" t="s">
        <v>246</v>
      </c>
      <c r="F78" s="24">
        <v>35550</v>
      </c>
      <c r="G78" s="12">
        <v>1211</v>
      </c>
      <c r="H78" s="4" t="s">
        <v>92</v>
      </c>
      <c r="I78" s="4" t="s">
        <v>54</v>
      </c>
      <c r="J78" s="20">
        <v>850</v>
      </c>
      <c r="K78" s="20">
        <v>0</v>
      </c>
      <c r="L78" s="10">
        <v>0</v>
      </c>
      <c r="M78" s="10">
        <v>0</v>
      </c>
      <c r="N78" s="10">
        <v>0</v>
      </c>
      <c r="O78" s="53">
        <v>0</v>
      </c>
    </row>
    <row r="79" spans="2:15" x14ac:dyDescent="0.25">
      <c r="B79" s="51" t="s">
        <v>21</v>
      </c>
      <c r="C79" s="3" t="s">
        <v>247</v>
      </c>
      <c r="D79" s="31" t="s">
        <v>2668</v>
      </c>
      <c r="E79" s="23" t="s">
        <v>246</v>
      </c>
      <c r="F79" s="24">
        <v>35550</v>
      </c>
      <c r="G79" s="12">
        <v>1210</v>
      </c>
      <c r="H79" s="4" t="s">
        <v>93</v>
      </c>
      <c r="I79" s="4" t="s">
        <v>54</v>
      </c>
      <c r="J79" s="20">
        <v>850</v>
      </c>
      <c r="K79" s="20">
        <v>0</v>
      </c>
      <c r="L79" s="10">
        <v>0</v>
      </c>
      <c r="M79" s="10">
        <v>0</v>
      </c>
      <c r="N79" s="10">
        <v>0</v>
      </c>
      <c r="O79" s="53">
        <v>0</v>
      </c>
    </row>
    <row r="80" spans="2:15" x14ac:dyDescent="0.25">
      <c r="B80" s="51" t="s">
        <v>21</v>
      </c>
      <c r="C80" s="3" t="s">
        <v>247</v>
      </c>
      <c r="D80" s="31" t="s">
        <v>2668</v>
      </c>
      <c r="E80" s="23" t="s">
        <v>246</v>
      </c>
      <c r="F80" s="24">
        <v>35611</v>
      </c>
      <c r="G80" s="12">
        <v>1212</v>
      </c>
      <c r="H80" s="4" t="s">
        <v>94</v>
      </c>
      <c r="I80" s="4" t="s">
        <v>29</v>
      </c>
      <c r="J80" s="20">
        <v>390</v>
      </c>
      <c r="K80" s="20">
        <v>0</v>
      </c>
      <c r="L80" s="10">
        <v>0</v>
      </c>
      <c r="M80" s="10">
        <v>0</v>
      </c>
      <c r="N80" s="10">
        <v>0</v>
      </c>
      <c r="O80" s="53">
        <v>0</v>
      </c>
    </row>
    <row r="81" spans="2:15" x14ac:dyDescent="0.25">
      <c r="B81" s="51" t="s">
        <v>21</v>
      </c>
      <c r="C81" s="3" t="s">
        <v>247</v>
      </c>
      <c r="D81" s="31" t="s">
        <v>2668</v>
      </c>
      <c r="E81" s="23" t="s">
        <v>246</v>
      </c>
      <c r="F81" s="24">
        <v>35673</v>
      </c>
      <c r="G81" s="12">
        <v>1217</v>
      </c>
      <c r="H81" s="4" t="s">
        <v>95</v>
      </c>
      <c r="I81" s="4" t="s">
        <v>54</v>
      </c>
      <c r="J81" s="20">
        <v>490</v>
      </c>
      <c r="K81" s="20">
        <v>0</v>
      </c>
      <c r="L81" s="10">
        <v>0</v>
      </c>
      <c r="M81" s="10">
        <v>0</v>
      </c>
      <c r="N81" s="10">
        <v>0</v>
      </c>
      <c r="O81" s="53">
        <v>0</v>
      </c>
    </row>
    <row r="82" spans="2:15" x14ac:dyDescent="0.25">
      <c r="B82" s="51" t="s">
        <v>21</v>
      </c>
      <c r="C82" s="3" t="s">
        <v>247</v>
      </c>
      <c r="D82" s="31" t="s">
        <v>2668</v>
      </c>
      <c r="E82" s="23" t="s">
        <v>246</v>
      </c>
      <c r="F82" s="24">
        <v>35734</v>
      </c>
      <c r="G82" s="12">
        <v>1270</v>
      </c>
      <c r="H82" s="4" t="s">
        <v>96</v>
      </c>
      <c r="I82" s="4" t="s">
        <v>29</v>
      </c>
      <c r="J82" s="20">
        <v>18182.96</v>
      </c>
      <c r="K82" s="20">
        <v>0</v>
      </c>
      <c r="L82" s="10">
        <v>0</v>
      </c>
      <c r="M82" s="10">
        <v>0</v>
      </c>
      <c r="N82" s="10">
        <v>0</v>
      </c>
      <c r="O82" s="53">
        <v>0</v>
      </c>
    </row>
    <row r="83" spans="2:15" x14ac:dyDescent="0.25">
      <c r="B83" s="51" t="s">
        <v>21</v>
      </c>
      <c r="C83" s="3" t="s">
        <v>247</v>
      </c>
      <c r="D83" s="31" t="s">
        <v>2668</v>
      </c>
      <c r="E83" s="23" t="s">
        <v>246</v>
      </c>
      <c r="F83" s="24">
        <v>35734</v>
      </c>
      <c r="G83" s="12">
        <v>1228</v>
      </c>
      <c r="H83" s="4" t="s">
        <v>84</v>
      </c>
      <c r="I83" s="4" t="s">
        <v>97</v>
      </c>
      <c r="J83" s="20">
        <v>359</v>
      </c>
      <c r="K83" s="20">
        <v>0</v>
      </c>
      <c r="L83" s="10">
        <v>0</v>
      </c>
      <c r="M83" s="10">
        <v>0</v>
      </c>
      <c r="N83" s="10">
        <v>0</v>
      </c>
      <c r="O83" s="53">
        <v>0</v>
      </c>
    </row>
    <row r="84" spans="2:15" x14ac:dyDescent="0.25">
      <c r="B84" s="51" t="s">
        <v>21</v>
      </c>
      <c r="C84" s="3" t="s">
        <v>247</v>
      </c>
      <c r="D84" s="31" t="s">
        <v>2668</v>
      </c>
      <c r="E84" s="23" t="s">
        <v>246</v>
      </c>
      <c r="F84" s="24">
        <v>35734</v>
      </c>
      <c r="G84" s="12">
        <v>1271</v>
      </c>
      <c r="H84" s="4" t="s">
        <v>98</v>
      </c>
      <c r="I84" s="4" t="s">
        <v>29</v>
      </c>
      <c r="J84" s="20">
        <v>11000</v>
      </c>
      <c r="K84" s="20">
        <v>0</v>
      </c>
      <c r="L84" s="10">
        <v>0</v>
      </c>
      <c r="M84" s="10">
        <v>0</v>
      </c>
      <c r="N84" s="10">
        <v>0</v>
      </c>
      <c r="O84" s="53">
        <v>0</v>
      </c>
    </row>
    <row r="85" spans="2:15" x14ac:dyDescent="0.25">
      <c r="B85" s="51" t="s">
        <v>21</v>
      </c>
      <c r="C85" s="3" t="s">
        <v>247</v>
      </c>
      <c r="D85" s="31" t="s">
        <v>2668</v>
      </c>
      <c r="E85" s="23" t="s">
        <v>246</v>
      </c>
      <c r="F85" s="24">
        <v>35764</v>
      </c>
      <c r="G85" s="12">
        <v>1275</v>
      </c>
      <c r="H85" s="4" t="s">
        <v>76</v>
      </c>
      <c r="I85" s="4" t="s">
        <v>27</v>
      </c>
      <c r="J85" s="20">
        <v>359</v>
      </c>
      <c r="K85" s="20">
        <v>0</v>
      </c>
      <c r="L85" s="10">
        <v>0</v>
      </c>
      <c r="M85" s="10">
        <v>0</v>
      </c>
      <c r="N85" s="10">
        <v>0</v>
      </c>
      <c r="O85" s="53">
        <v>0</v>
      </c>
    </row>
    <row r="86" spans="2:15" x14ac:dyDescent="0.25">
      <c r="B86" s="51" t="s">
        <v>21</v>
      </c>
      <c r="C86" s="3" t="s">
        <v>247</v>
      </c>
      <c r="D86" s="31" t="s">
        <v>2668</v>
      </c>
      <c r="E86" s="23" t="s">
        <v>246</v>
      </c>
      <c r="F86" s="24">
        <v>35764</v>
      </c>
      <c r="G86" s="12">
        <v>1274</v>
      </c>
      <c r="H86" s="4" t="s">
        <v>82</v>
      </c>
      <c r="I86" s="4" t="s">
        <v>64</v>
      </c>
      <c r="J86" s="20">
        <v>630</v>
      </c>
      <c r="K86" s="20">
        <v>0</v>
      </c>
      <c r="L86" s="10">
        <v>0</v>
      </c>
      <c r="M86" s="10">
        <v>0</v>
      </c>
      <c r="N86" s="10">
        <v>0</v>
      </c>
      <c r="O86" s="53">
        <v>0</v>
      </c>
    </row>
    <row r="87" spans="2:15" x14ac:dyDescent="0.25">
      <c r="B87" s="51" t="s">
        <v>21</v>
      </c>
      <c r="C87" s="3" t="s">
        <v>247</v>
      </c>
      <c r="D87" s="31" t="s">
        <v>2668</v>
      </c>
      <c r="E87" s="23" t="s">
        <v>246</v>
      </c>
      <c r="F87" s="24">
        <v>35764</v>
      </c>
      <c r="G87" s="12">
        <v>1277</v>
      </c>
      <c r="H87" s="4" t="s">
        <v>99</v>
      </c>
      <c r="I87" s="4" t="s">
        <v>100</v>
      </c>
      <c r="J87" s="20">
        <v>239</v>
      </c>
      <c r="K87" s="20">
        <v>0</v>
      </c>
      <c r="L87" s="10">
        <v>0</v>
      </c>
      <c r="M87" s="10">
        <v>0</v>
      </c>
      <c r="N87" s="10">
        <v>0</v>
      </c>
      <c r="O87" s="53">
        <v>0</v>
      </c>
    </row>
    <row r="88" spans="2:15" x14ac:dyDescent="0.25">
      <c r="B88" s="51" t="s">
        <v>21</v>
      </c>
      <c r="C88" s="3" t="s">
        <v>247</v>
      </c>
      <c r="D88" s="31" t="s">
        <v>2668</v>
      </c>
      <c r="E88" s="23" t="s">
        <v>246</v>
      </c>
      <c r="F88" s="24">
        <v>35795</v>
      </c>
      <c r="G88" s="12">
        <v>1276</v>
      </c>
      <c r="H88" s="4" t="s">
        <v>101</v>
      </c>
      <c r="I88" s="4" t="s">
        <v>66</v>
      </c>
      <c r="J88" s="20">
        <v>839.4</v>
      </c>
      <c r="K88" s="20">
        <v>0</v>
      </c>
      <c r="L88" s="10">
        <v>0</v>
      </c>
      <c r="M88" s="10">
        <v>0</v>
      </c>
      <c r="N88" s="10">
        <v>0</v>
      </c>
      <c r="O88" s="53">
        <v>0</v>
      </c>
    </row>
    <row r="89" spans="2:15" x14ac:dyDescent="0.25">
      <c r="B89" s="51" t="s">
        <v>21</v>
      </c>
      <c r="C89" s="3" t="s">
        <v>247</v>
      </c>
      <c r="D89" s="31" t="s">
        <v>2668</v>
      </c>
      <c r="E89" s="23" t="s">
        <v>246</v>
      </c>
      <c r="F89" s="24">
        <v>36011</v>
      </c>
      <c r="G89" s="12">
        <v>1290</v>
      </c>
      <c r="H89" s="4" t="s">
        <v>102</v>
      </c>
      <c r="I89" s="4" t="s">
        <v>27</v>
      </c>
      <c r="J89" s="20">
        <v>429.4</v>
      </c>
      <c r="K89" s="20">
        <v>0</v>
      </c>
      <c r="L89" s="10">
        <v>0</v>
      </c>
      <c r="M89" s="10">
        <v>0</v>
      </c>
      <c r="N89" s="10">
        <v>0</v>
      </c>
      <c r="O89" s="53">
        <v>0</v>
      </c>
    </row>
    <row r="90" spans="2:15" x14ac:dyDescent="0.25">
      <c r="B90" s="51" t="s">
        <v>21</v>
      </c>
      <c r="C90" s="3" t="s">
        <v>247</v>
      </c>
      <c r="D90" s="31" t="s">
        <v>2668</v>
      </c>
      <c r="E90" s="23" t="s">
        <v>246</v>
      </c>
      <c r="F90" s="24">
        <v>36011</v>
      </c>
      <c r="G90" s="12">
        <v>1291</v>
      </c>
      <c r="H90" s="4" t="s">
        <v>103</v>
      </c>
      <c r="I90" s="4" t="s">
        <v>27</v>
      </c>
      <c r="J90" s="20">
        <v>321.10000000000002</v>
      </c>
      <c r="K90" s="20">
        <v>0</v>
      </c>
      <c r="L90" s="10">
        <v>0</v>
      </c>
      <c r="M90" s="10">
        <v>0</v>
      </c>
      <c r="N90" s="10">
        <v>0</v>
      </c>
      <c r="O90" s="53">
        <v>0</v>
      </c>
    </row>
    <row r="91" spans="2:15" x14ac:dyDescent="0.25">
      <c r="B91" s="51" t="s">
        <v>21</v>
      </c>
      <c r="C91" s="3" t="s">
        <v>247</v>
      </c>
      <c r="D91" s="31" t="s">
        <v>2668</v>
      </c>
      <c r="E91" s="23" t="s">
        <v>246</v>
      </c>
      <c r="F91" s="24">
        <v>36032</v>
      </c>
      <c r="G91" s="12">
        <v>1289</v>
      </c>
      <c r="H91" s="4" t="s">
        <v>82</v>
      </c>
      <c r="I91" s="4" t="s">
        <v>27</v>
      </c>
      <c r="J91" s="20">
        <v>2020</v>
      </c>
      <c r="K91" s="20">
        <v>0</v>
      </c>
      <c r="L91" s="10">
        <v>0</v>
      </c>
      <c r="M91" s="10">
        <v>0</v>
      </c>
      <c r="N91" s="10">
        <v>0</v>
      </c>
      <c r="O91" s="53">
        <v>0</v>
      </c>
    </row>
    <row r="92" spans="2:15" x14ac:dyDescent="0.25">
      <c r="B92" s="51" t="s">
        <v>21</v>
      </c>
      <c r="C92" s="3" t="s">
        <v>247</v>
      </c>
      <c r="D92" s="31" t="s">
        <v>2668</v>
      </c>
      <c r="E92" s="23" t="s">
        <v>246</v>
      </c>
      <c r="F92" s="24">
        <v>36032</v>
      </c>
      <c r="G92" s="12">
        <v>1288</v>
      </c>
      <c r="H92" s="4" t="s">
        <v>82</v>
      </c>
      <c r="I92" s="4" t="s">
        <v>27</v>
      </c>
      <c r="J92" s="20">
        <v>1030</v>
      </c>
      <c r="K92" s="20">
        <v>0</v>
      </c>
      <c r="L92" s="10">
        <v>0</v>
      </c>
      <c r="M92" s="10">
        <v>0</v>
      </c>
      <c r="N92" s="10">
        <v>0</v>
      </c>
      <c r="O92" s="53">
        <v>0</v>
      </c>
    </row>
    <row r="93" spans="2:15" x14ac:dyDescent="0.25">
      <c r="B93" s="51" t="s">
        <v>21</v>
      </c>
      <c r="C93" s="3" t="s">
        <v>247</v>
      </c>
      <c r="D93" s="31" t="s">
        <v>2668</v>
      </c>
      <c r="E93" s="23" t="s">
        <v>246</v>
      </c>
      <c r="F93" s="24">
        <v>36039</v>
      </c>
      <c r="G93" s="12">
        <v>1339</v>
      </c>
      <c r="H93" s="4" t="s">
        <v>40</v>
      </c>
      <c r="I93" s="4" t="s">
        <v>88</v>
      </c>
      <c r="J93" s="20">
        <v>1400</v>
      </c>
      <c r="K93" s="20">
        <v>0</v>
      </c>
      <c r="L93" s="10">
        <v>0</v>
      </c>
      <c r="M93" s="10">
        <v>0</v>
      </c>
      <c r="N93" s="10">
        <v>0</v>
      </c>
      <c r="O93" s="53">
        <v>0</v>
      </c>
    </row>
    <row r="94" spans="2:15" x14ac:dyDescent="0.25">
      <c r="B94" s="51" t="s">
        <v>21</v>
      </c>
      <c r="C94" s="3" t="s">
        <v>247</v>
      </c>
      <c r="D94" s="31" t="s">
        <v>2668</v>
      </c>
      <c r="E94" s="23" t="s">
        <v>246</v>
      </c>
      <c r="F94" s="24">
        <v>36186</v>
      </c>
      <c r="G94" s="12">
        <v>1353</v>
      </c>
      <c r="H94" s="4" t="s">
        <v>104</v>
      </c>
      <c r="I94" s="4" t="s">
        <v>105</v>
      </c>
      <c r="J94" s="20">
        <v>495</v>
      </c>
      <c r="K94" s="20">
        <v>0</v>
      </c>
      <c r="L94" s="10">
        <v>0</v>
      </c>
      <c r="M94" s="10">
        <v>0</v>
      </c>
      <c r="N94" s="10">
        <v>0</v>
      </c>
      <c r="O94" s="53">
        <v>0</v>
      </c>
    </row>
    <row r="95" spans="2:15" x14ac:dyDescent="0.25">
      <c r="B95" s="51" t="s">
        <v>21</v>
      </c>
      <c r="C95" s="3" t="s">
        <v>247</v>
      </c>
      <c r="D95" s="31" t="s">
        <v>2668</v>
      </c>
      <c r="E95" s="23" t="s">
        <v>246</v>
      </c>
      <c r="F95" s="24">
        <v>36219</v>
      </c>
      <c r="G95" s="12">
        <v>1354</v>
      </c>
      <c r="H95" s="4" t="s">
        <v>104</v>
      </c>
      <c r="I95" s="4" t="s">
        <v>36</v>
      </c>
      <c r="J95" s="20">
        <v>375</v>
      </c>
      <c r="K95" s="20">
        <v>0</v>
      </c>
      <c r="L95" s="10">
        <v>0</v>
      </c>
      <c r="M95" s="10">
        <v>0</v>
      </c>
      <c r="N95" s="10">
        <v>0</v>
      </c>
      <c r="O95" s="53">
        <v>0</v>
      </c>
    </row>
    <row r="96" spans="2:15" x14ac:dyDescent="0.25">
      <c r="B96" s="51" t="s">
        <v>21</v>
      </c>
      <c r="C96" s="3" t="s">
        <v>247</v>
      </c>
      <c r="D96" s="31" t="s">
        <v>2668</v>
      </c>
      <c r="E96" s="23" t="s">
        <v>246</v>
      </c>
      <c r="F96" s="24">
        <v>36326</v>
      </c>
      <c r="G96" s="12">
        <v>1384</v>
      </c>
      <c r="H96" s="4" t="s">
        <v>106</v>
      </c>
      <c r="I96" s="4" t="s">
        <v>51</v>
      </c>
      <c r="J96" s="20">
        <v>235</v>
      </c>
      <c r="K96" s="20">
        <v>0</v>
      </c>
      <c r="L96" s="10">
        <v>0</v>
      </c>
      <c r="M96" s="10">
        <v>0</v>
      </c>
      <c r="N96" s="10">
        <v>0</v>
      </c>
      <c r="O96" s="53">
        <v>0</v>
      </c>
    </row>
    <row r="97" spans="2:15" x14ac:dyDescent="0.25">
      <c r="B97" s="51" t="s">
        <v>21</v>
      </c>
      <c r="C97" s="3" t="s">
        <v>247</v>
      </c>
      <c r="D97" s="31" t="s">
        <v>2668</v>
      </c>
      <c r="E97" s="23" t="s">
        <v>246</v>
      </c>
      <c r="F97" s="24">
        <v>36451</v>
      </c>
      <c r="G97" s="12">
        <v>1377</v>
      </c>
      <c r="H97" s="4" t="s">
        <v>107</v>
      </c>
      <c r="I97" s="4" t="s">
        <v>90</v>
      </c>
      <c r="J97" s="20">
        <v>810</v>
      </c>
      <c r="K97" s="20">
        <v>0</v>
      </c>
      <c r="L97" s="10">
        <v>0</v>
      </c>
      <c r="M97" s="10">
        <v>0</v>
      </c>
      <c r="N97" s="10">
        <v>0</v>
      </c>
      <c r="O97" s="53">
        <v>0</v>
      </c>
    </row>
    <row r="98" spans="2:15" x14ac:dyDescent="0.25">
      <c r="B98" s="51" t="s">
        <v>21</v>
      </c>
      <c r="C98" s="3" t="s">
        <v>247</v>
      </c>
      <c r="D98" s="31" t="s">
        <v>2668</v>
      </c>
      <c r="E98" s="23" t="s">
        <v>246</v>
      </c>
      <c r="F98" s="24">
        <v>36797</v>
      </c>
      <c r="G98" s="12">
        <v>1509</v>
      </c>
      <c r="H98" s="4" t="s">
        <v>108</v>
      </c>
      <c r="I98" s="4" t="s">
        <v>34</v>
      </c>
      <c r="J98" s="20">
        <v>1750</v>
      </c>
      <c r="K98" s="20">
        <v>0</v>
      </c>
      <c r="L98" s="10">
        <v>0</v>
      </c>
      <c r="M98" s="10">
        <v>0</v>
      </c>
      <c r="N98" s="10">
        <v>0</v>
      </c>
      <c r="O98" s="53">
        <v>0</v>
      </c>
    </row>
    <row r="99" spans="2:15" x14ac:dyDescent="0.25">
      <c r="B99" s="51" t="s">
        <v>21</v>
      </c>
      <c r="C99" s="3" t="s">
        <v>247</v>
      </c>
      <c r="D99" s="31" t="s">
        <v>2668</v>
      </c>
      <c r="E99" s="23" t="s">
        <v>246</v>
      </c>
      <c r="F99" s="24">
        <v>36830</v>
      </c>
      <c r="G99" s="12">
        <v>1518</v>
      </c>
      <c r="H99" s="4" t="s">
        <v>109</v>
      </c>
      <c r="I99" s="4" t="s">
        <v>97</v>
      </c>
      <c r="J99" s="20">
        <v>147</v>
      </c>
      <c r="K99" s="20">
        <v>0</v>
      </c>
      <c r="L99" s="10">
        <v>0</v>
      </c>
      <c r="M99" s="10">
        <v>0</v>
      </c>
      <c r="N99" s="10">
        <v>0</v>
      </c>
      <c r="O99" s="53">
        <v>0</v>
      </c>
    </row>
    <row r="100" spans="2:15" x14ac:dyDescent="0.25">
      <c r="B100" s="51" t="s">
        <v>21</v>
      </c>
      <c r="C100" s="3" t="s">
        <v>247</v>
      </c>
      <c r="D100" s="31" t="s">
        <v>2668</v>
      </c>
      <c r="E100" s="23" t="s">
        <v>246</v>
      </c>
      <c r="F100" s="25">
        <v>36998</v>
      </c>
      <c r="G100" s="13">
        <v>1543</v>
      </c>
      <c r="H100" s="7" t="s">
        <v>110</v>
      </c>
      <c r="I100" s="7" t="s">
        <v>29</v>
      </c>
      <c r="J100" s="20">
        <v>589.4</v>
      </c>
      <c r="K100" s="20">
        <v>0</v>
      </c>
      <c r="L100" s="10">
        <v>0</v>
      </c>
      <c r="M100" s="10">
        <v>0</v>
      </c>
      <c r="N100" s="10">
        <v>0</v>
      </c>
      <c r="O100" s="53">
        <v>0</v>
      </c>
    </row>
    <row r="101" spans="2:15" x14ac:dyDescent="0.25">
      <c r="B101" s="51" t="s">
        <v>21</v>
      </c>
      <c r="C101" s="3" t="s">
        <v>247</v>
      </c>
      <c r="D101" s="31" t="s">
        <v>2668</v>
      </c>
      <c r="E101" s="23" t="s">
        <v>246</v>
      </c>
      <c r="F101" s="24">
        <v>37065</v>
      </c>
      <c r="G101" s="12">
        <v>1554</v>
      </c>
      <c r="H101" s="4" t="s">
        <v>111</v>
      </c>
      <c r="I101" s="4" t="s">
        <v>30</v>
      </c>
      <c r="J101" s="20">
        <v>3130</v>
      </c>
      <c r="K101" s="20">
        <v>0</v>
      </c>
      <c r="L101" s="10">
        <v>0</v>
      </c>
      <c r="M101" s="10">
        <v>0</v>
      </c>
      <c r="N101" s="10">
        <v>0</v>
      </c>
      <c r="O101" s="53">
        <v>0</v>
      </c>
    </row>
    <row r="102" spans="2:15" x14ac:dyDescent="0.25">
      <c r="B102" s="51" t="s">
        <v>21</v>
      </c>
      <c r="C102" s="3" t="s">
        <v>247</v>
      </c>
      <c r="D102" s="31" t="s">
        <v>2668</v>
      </c>
      <c r="E102" s="23" t="s">
        <v>246</v>
      </c>
      <c r="F102" s="24">
        <v>37109</v>
      </c>
      <c r="G102" s="12">
        <v>1555</v>
      </c>
      <c r="H102" s="4" t="s">
        <v>110</v>
      </c>
      <c r="I102" s="4" t="s">
        <v>85</v>
      </c>
      <c r="J102" s="20">
        <v>569</v>
      </c>
      <c r="K102" s="20">
        <v>0</v>
      </c>
      <c r="L102" s="10">
        <v>0</v>
      </c>
      <c r="M102" s="10">
        <v>0</v>
      </c>
      <c r="N102" s="10">
        <v>0</v>
      </c>
      <c r="O102" s="53">
        <v>0</v>
      </c>
    </row>
    <row r="103" spans="2:15" x14ac:dyDescent="0.25">
      <c r="B103" s="51" t="s">
        <v>21</v>
      </c>
      <c r="C103" s="3" t="s">
        <v>247</v>
      </c>
      <c r="D103" s="31" t="s">
        <v>2668</v>
      </c>
      <c r="E103" s="23" t="s">
        <v>246</v>
      </c>
      <c r="F103" s="24">
        <v>37117</v>
      </c>
      <c r="G103" s="12">
        <v>1556</v>
      </c>
      <c r="H103" s="4" t="s">
        <v>112</v>
      </c>
      <c r="I103" s="4" t="s">
        <v>85</v>
      </c>
      <c r="J103" s="20">
        <v>910</v>
      </c>
      <c r="K103" s="20">
        <v>0</v>
      </c>
      <c r="L103" s="10">
        <v>0</v>
      </c>
      <c r="M103" s="10">
        <v>0</v>
      </c>
      <c r="N103" s="10">
        <v>0</v>
      </c>
      <c r="O103" s="53">
        <v>0</v>
      </c>
    </row>
    <row r="104" spans="2:15" x14ac:dyDescent="0.25">
      <c r="B104" s="51" t="s">
        <v>21</v>
      </c>
      <c r="C104" s="3" t="s">
        <v>247</v>
      </c>
      <c r="D104" s="31" t="s">
        <v>2668</v>
      </c>
      <c r="E104" s="23" t="s">
        <v>246</v>
      </c>
      <c r="F104" s="24">
        <v>37207</v>
      </c>
      <c r="G104" s="12">
        <v>1565</v>
      </c>
      <c r="H104" s="4" t="s">
        <v>113</v>
      </c>
      <c r="I104" s="4" t="s">
        <v>29</v>
      </c>
      <c r="J104" s="20">
        <v>440</v>
      </c>
      <c r="K104" s="20">
        <v>0</v>
      </c>
      <c r="L104" s="10">
        <v>0</v>
      </c>
      <c r="M104" s="10">
        <v>0</v>
      </c>
      <c r="N104" s="10">
        <v>0</v>
      </c>
      <c r="O104" s="53">
        <v>0</v>
      </c>
    </row>
    <row r="105" spans="2:15" x14ac:dyDescent="0.25">
      <c r="B105" s="51" t="s">
        <v>21</v>
      </c>
      <c r="C105" s="3" t="s">
        <v>247</v>
      </c>
      <c r="D105" s="31" t="s">
        <v>2668</v>
      </c>
      <c r="E105" s="23" t="s">
        <v>246</v>
      </c>
      <c r="F105" s="24">
        <v>37207</v>
      </c>
      <c r="G105" s="12">
        <v>1566</v>
      </c>
      <c r="H105" s="4" t="s">
        <v>113</v>
      </c>
      <c r="I105" s="4" t="s">
        <v>29</v>
      </c>
      <c r="J105" s="20">
        <v>440</v>
      </c>
      <c r="K105" s="20">
        <v>0</v>
      </c>
      <c r="L105" s="10">
        <v>0</v>
      </c>
      <c r="M105" s="10">
        <v>0</v>
      </c>
      <c r="N105" s="10">
        <v>0</v>
      </c>
      <c r="O105" s="53">
        <v>0</v>
      </c>
    </row>
    <row r="106" spans="2:15" x14ac:dyDescent="0.25">
      <c r="B106" s="51" t="s">
        <v>21</v>
      </c>
      <c r="C106" s="3" t="s">
        <v>247</v>
      </c>
      <c r="D106" s="31" t="s">
        <v>2668</v>
      </c>
      <c r="E106" s="23" t="s">
        <v>246</v>
      </c>
      <c r="F106" s="24">
        <v>37317</v>
      </c>
      <c r="G106" s="12">
        <v>1601</v>
      </c>
      <c r="H106" s="4" t="s">
        <v>114</v>
      </c>
      <c r="I106" s="4" t="s">
        <v>97</v>
      </c>
      <c r="J106" s="20">
        <v>779</v>
      </c>
      <c r="K106" s="20">
        <v>0</v>
      </c>
      <c r="L106" s="10">
        <v>0</v>
      </c>
      <c r="M106" s="10">
        <v>0</v>
      </c>
      <c r="N106" s="10">
        <v>0</v>
      </c>
      <c r="O106" s="53">
        <v>0</v>
      </c>
    </row>
    <row r="107" spans="2:15" x14ac:dyDescent="0.25">
      <c r="B107" s="51" t="s">
        <v>21</v>
      </c>
      <c r="C107" s="3" t="s">
        <v>247</v>
      </c>
      <c r="D107" s="31" t="s">
        <v>2668</v>
      </c>
      <c r="E107" s="23" t="s">
        <v>246</v>
      </c>
      <c r="F107" s="24">
        <v>37317</v>
      </c>
      <c r="G107" s="12">
        <v>1600</v>
      </c>
      <c r="H107" s="4" t="s">
        <v>114</v>
      </c>
      <c r="I107" s="4" t="s">
        <v>97</v>
      </c>
      <c r="J107" s="20">
        <v>779</v>
      </c>
      <c r="K107" s="20">
        <v>0</v>
      </c>
      <c r="L107" s="10">
        <v>0</v>
      </c>
      <c r="M107" s="10">
        <v>0</v>
      </c>
      <c r="N107" s="10">
        <v>0</v>
      </c>
      <c r="O107" s="53">
        <v>0</v>
      </c>
    </row>
    <row r="108" spans="2:15" x14ac:dyDescent="0.25">
      <c r="B108" s="51" t="s">
        <v>21</v>
      </c>
      <c r="C108" s="3" t="s">
        <v>247</v>
      </c>
      <c r="D108" s="31" t="s">
        <v>2668</v>
      </c>
      <c r="E108" s="23" t="s">
        <v>246</v>
      </c>
      <c r="F108" s="24">
        <v>37329</v>
      </c>
      <c r="G108" s="12">
        <v>1602</v>
      </c>
      <c r="H108" s="4" t="s">
        <v>115</v>
      </c>
      <c r="I108" s="4" t="s">
        <v>100</v>
      </c>
      <c r="J108" s="20">
        <v>469</v>
      </c>
      <c r="K108" s="20">
        <v>0</v>
      </c>
      <c r="L108" s="10">
        <v>0</v>
      </c>
      <c r="M108" s="10">
        <v>0</v>
      </c>
      <c r="N108" s="10">
        <v>0</v>
      </c>
      <c r="O108" s="53">
        <v>0</v>
      </c>
    </row>
    <row r="109" spans="2:15" x14ac:dyDescent="0.25">
      <c r="B109" s="51" t="s">
        <v>21</v>
      </c>
      <c r="C109" s="3" t="s">
        <v>247</v>
      </c>
      <c r="D109" s="31" t="s">
        <v>2668</v>
      </c>
      <c r="E109" s="23" t="s">
        <v>246</v>
      </c>
      <c r="F109" s="24">
        <v>37376</v>
      </c>
      <c r="G109" s="12">
        <v>1611</v>
      </c>
      <c r="H109" s="4" t="s">
        <v>116</v>
      </c>
      <c r="I109" s="4" t="s">
        <v>42</v>
      </c>
      <c r="J109" s="20">
        <v>539</v>
      </c>
      <c r="K109" s="20">
        <v>0</v>
      </c>
      <c r="L109" s="10">
        <v>0</v>
      </c>
      <c r="M109" s="10">
        <v>0</v>
      </c>
      <c r="N109" s="10">
        <v>0</v>
      </c>
      <c r="O109" s="53">
        <v>0</v>
      </c>
    </row>
    <row r="110" spans="2:15" x14ac:dyDescent="0.25">
      <c r="B110" s="51" t="s">
        <v>21</v>
      </c>
      <c r="C110" s="3" t="s">
        <v>247</v>
      </c>
      <c r="D110" s="31" t="s">
        <v>2668</v>
      </c>
      <c r="E110" s="23" t="s">
        <v>246</v>
      </c>
      <c r="F110" s="24">
        <v>37484</v>
      </c>
      <c r="G110" s="12">
        <v>1614</v>
      </c>
      <c r="H110" s="4" t="s">
        <v>117</v>
      </c>
      <c r="I110" s="4" t="s">
        <v>73</v>
      </c>
      <c r="J110" s="20">
        <v>994</v>
      </c>
      <c r="K110" s="20">
        <v>0</v>
      </c>
      <c r="L110" s="10">
        <v>0</v>
      </c>
      <c r="M110" s="10">
        <v>0</v>
      </c>
      <c r="N110" s="10">
        <v>0</v>
      </c>
      <c r="O110" s="53">
        <v>0</v>
      </c>
    </row>
    <row r="111" spans="2:15" x14ac:dyDescent="0.25">
      <c r="B111" s="51" t="s">
        <v>21</v>
      </c>
      <c r="C111" s="3" t="s">
        <v>247</v>
      </c>
      <c r="D111" s="31" t="s">
        <v>2668</v>
      </c>
      <c r="E111" s="23" t="s">
        <v>246</v>
      </c>
      <c r="F111" s="24">
        <v>37610</v>
      </c>
      <c r="G111" s="12">
        <v>1621</v>
      </c>
      <c r="H111" s="4" t="s">
        <v>118</v>
      </c>
      <c r="I111" s="4" t="s">
        <v>25</v>
      </c>
      <c r="J111" s="20">
        <v>760</v>
      </c>
      <c r="K111" s="20">
        <v>0</v>
      </c>
      <c r="L111" s="10">
        <v>0</v>
      </c>
      <c r="M111" s="10">
        <v>0</v>
      </c>
      <c r="N111" s="10">
        <v>0</v>
      </c>
      <c r="O111" s="53">
        <v>0</v>
      </c>
    </row>
    <row r="112" spans="2:15" x14ac:dyDescent="0.25">
      <c r="B112" s="51" t="s">
        <v>21</v>
      </c>
      <c r="C112" s="3" t="s">
        <v>247</v>
      </c>
      <c r="D112" s="31" t="s">
        <v>2668</v>
      </c>
      <c r="E112" s="23" t="s">
        <v>246</v>
      </c>
      <c r="F112" s="24">
        <v>37715</v>
      </c>
      <c r="G112" s="12">
        <v>1629</v>
      </c>
      <c r="H112" s="4" t="s">
        <v>119</v>
      </c>
      <c r="I112" s="4" t="s">
        <v>85</v>
      </c>
      <c r="J112" s="20">
        <v>609</v>
      </c>
      <c r="K112" s="20">
        <v>0</v>
      </c>
      <c r="L112" s="10">
        <v>0</v>
      </c>
      <c r="M112" s="10">
        <v>0</v>
      </c>
      <c r="N112" s="10">
        <v>0</v>
      </c>
      <c r="O112" s="53">
        <v>0</v>
      </c>
    </row>
    <row r="113" spans="2:15" x14ac:dyDescent="0.25">
      <c r="B113" s="51" t="s">
        <v>21</v>
      </c>
      <c r="C113" s="3" t="s">
        <v>247</v>
      </c>
      <c r="D113" s="31" t="s">
        <v>2668</v>
      </c>
      <c r="E113" s="23" t="s">
        <v>246</v>
      </c>
      <c r="F113" s="24">
        <v>37774</v>
      </c>
      <c r="G113" s="12">
        <v>1641</v>
      </c>
      <c r="H113" s="4" t="s">
        <v>120</v>
      </c>
      <c r="I113" s="4" t="s">
        <v>121</v>
      </c>
      <c r="J113" s="20">
        <v>1090</v>
      </c>
      <c r="K113" s="20">
        <v>0</v>
      </c>
      <c r="L113" s="10">
        <v>0</v>
      </c>
      <c r="M113" s="10">
        <v>0</v>
      </c>
      <c r="N113" s="10">
        <v>0</v>
      </c>
      <c r="O113" s="53">
        <v>0</v>
      </c>
    </row>
    <row r="114" spans="2:15" x14ac:dyDescent="0.25">
      <c r="B114" s="51" t="s">
        <v>21</v>
      </c>
      <c r="C114" s="3" t="s">
        <v>247</v>
      </c>
      <c r="D114" s="31" t="s">
        <v>2668</v>
      </c>
      <c r="E114" s="23" t="s">
        <v>246</v>
      </c>
      <c r="F114" s="24">
        <v>37776</v>
      </c>
      <c r="G114" s="12">
        <v>1643</v>
      </c>
      <c r="H114" s="4" t="s">
        <v>122</v>
      </c>
      <c r="I114" s="4" t="s">
        <v>78</v>
      </c>
      <c r="J114" s="20">
        <v>769</v>
      </c>
      <c r="K114" s="20">
        <v>0</v>
      </c>
      <c r="L114" s="10">
        <v>0</v>
      </c>
      <c r="M114" s="10">
        <v>0</v>
      </c>
      <c r="N114" s="10">
        <v>0</v>
      </c>
      <c r="O114" s="53">
        <v>0</v>
      </c>
    </row>
    <row r="115" spans="2:15" x14ac:dyDescent="0.25">
      <c r="B115" s="51" t="s">
        <v>21</v>
      </c>
      <c r="C115" s="3" t="s">
        <v>247</v>
      </c>
      <c r="D115" s="31" t="s">
        <v>2668</v>
      </c>
      <c r="E115" s="23" t="s">
        <v>246</v>
      </c>
      <c r="F115" s="24">
        <v>38083</v>
      </c>
      <c r="G115" s="12">
        <v>1649</v>
      </c>
      <c r="H115" s="4" t="s">
        <v>123</v>
      </c>
      <c r="I115" s="4" t="s">
        <v>54</v>
      </c>
      <c r="J115" s="20">
        <v>1050</v>
      </c>
      <c r="K115" s="20">
        <v>0</v>
      </c>
      <c r="L115" s="10">
        <v>0</v>
      </c>
      <c r="M115" s="10">
        <v>0</v>
      </c>
      <c r="N115" s="10">
        <v>0</v>
      </c>
      <c r="O115" s="53">
        <v>0</v>
      </c>
    </row>
    <row r="116" spans="2:15" x14ac:dyDescent="0.25">
      <c r="B116" s="51" t="s">
        <v>21</v>
      </c>
      <c r="C116" s="3" t="s">
        <v>247</v>
      </c>
      <c r="D116" s="31" t="s">
        <v>2668</v>
      </c>
      <c r="E116" s="23" t="s">
        <v>246</v>
      </c>
      <c r="F116" s="24">
        <v>38175</v>
      </c>
      <c r="G116" s="12">
        <v>1658</v>
      </c>
      <c r="H116" s="4" t="s">
        <v>124</v>
      </c>
      <c r="I116" s="4" t="s">
        <v>125</v>
      </c>
      <c r="J116" s="20">
        <v>260</v>
      </c>
      <c r="K116" s="20">
        <v>0</v>
      </c>
      <c r="L116" s="10">
        <v>0</v>
      </c>
      <c r="M116" s="10">
        <v>0</v>
      </c>
      <c r="N116" s="10">
        <v>0</v>
      </c>
      <c r="O116" s="53">
        <v>0</v>
      </c>
    </row>
    <row r="117" spans="2:15" x14ac:dyDescent="0.25">
      <c r="B117" s="51" t="s">
        <v>21</v>
      </c>
      <c r="C117" s="3" t="s">
        <v>247</v>
      </c>
      <c r="D117" s="31" t="s">
        <v>2668</v>
      </c>
      <c r="E117" s="23" t="s">
        <v>246</v>
      </c>
      <c r="F117" s="24">
        <v>38266</v>
      </c>
      <c r="G117" s="12">
        <v>1670</v>
      </c>
      <c r="H117" s="4" t="s">
        <v>126</v>
      </c>
      <c r="I117" s="4" t="s">
        <v>127</v>
      </c>
      <c r="J117" s="20">
        <v>260</v>
      </c>
      <c r="K117" s="20">
        <v>0</v>
      </c>
      <c r="L117" s="10">
        <v>0</v>
      </c>
      <c r="M117" s="10">
        <v>0</v>
      </c>
      <c r="N117" s="10">
        <v>0</v>
      </c>
      <c r="O117" s="53">
        <v>0</v>
      </c>
    </row>
    <row r="118" spans="2:15" x14ac:dyDescent="0.25">
      <c r="B118" s="51" t="s">
        <v>21</v>
      </c>
      <c r="C118" s="3" t="s">
        <v>247</v>
      </c>
      <c r="D118" s="31" t="s">
        <v>2668</v>
      </c>
      <c r="E118" s="23" t="s">
        <v>246</v>
      </c>
      <c r="F118" s="24">
        <v>38363</v>
      </c>
      <c r="G118" s="12">
        <v>1671</v>
      </c>
      <c r="H118" s="4" t="s">
        <v>128</v>
      </c>
      <c r="I118" s="4" t="s">
        <v>39</v>
      </c>
      <c r="J118" s="20">
        <v>199</v>
      </c>
      <c r="K118" s="20">
        <v>0</v>
      </c>
      <c r="L118" s="10">
        <v>0</v>
      </c>
      <c r="M118" s="10">
        <v>0</v>
      </c>
      <c r="N118" s="10">
        <v>0</v>
      </c>
      <c r="O118" s="53">
        <v>0</v>
      </c>
    </row>
    <row r="119" spans="2:15" x14ac:dyDescent="0.25">
      <c r="B119" s="51" t="s">
        <v>21</v>
      </c>
      <c r="C119" s="3" t="s">
        <v>247</v>
      </c>
      <c r="D119" s="31" t="s">
        <v>2668</v>
      </c>
      <c r="E119" s="23" t="s">
        <v>246</v>
      </c>
      <c r="F119" s="24">
        <v>38875</v>
      </c>
      <c r="G119" s="12">
        <v>1684</v>
      </c>
      <c r="H119" s="4" t="s">
        <v>129</v>
      </c>
      <c r="I119" s="4" t="s">
        <v>44</v>
      </c>
      <c r="J119" s="20">
        <v>16547.580000000002</v>
      </c>
      <c r="K119" s="20">
        <v>0</v>
      </c>
      <c r="L119" s="10">
        <v>0</v>
      </c>
      <c r="M119" s="10">
        <v>0</v>
      </c>
      <c r="N119" s="10">
        <v>0</v>
      </c>
      <c r="O119" s="53">
        <v>0</v>
      </c>
    </row>
    <row r="120" spans="2:15" x14ac:dyDescent="0.25">
      <c r="B120" s="51" t="s">
        <v>21</v>
      </c>
      <c r="C120" s="3" t="s">
        <v>247</v>
      </c>
      <c r="D120" s="31" t="s">
        <v>2668</v>
      </c>
      <c r="E120" s="23" t="s">
        <v>246</v>
      </c>
      <c r="F120" s="24">
        <v>39044</v>
      </c>
      <c r="G120" s="12">
        <v>1734</v>
      </c>
      <c r="H120" s="4" t="s">
        <v>130</v>
      </c>
      <c r="I120" s="4" t="s">
        <v>44</v>
      </c>
      <c r="J120" s="20">
        <v>5489.76</v>
      </c>
      <c r="K120" s="20">
        <v>0</v>
      </c>
      <c r="L120" s="10">
        <v>0</v>
      </c>
      <c r="M120" s="10">
        <v>0</v>
      </c>
      <c r="N120" s="10">
        <v>0</v>
      </c>
      <c r="O120" s="53">
        <v>0</v>
      </c>
    </row>
    <row r="121" spans="2:15" x14ac:dyDescent="0.25">
      <c r="B121" s="51" t="s">
        <v>21</v>
      </c>
      <c r="C121" s="3" t="s">
        <v>247</v>
      </c>
      <c r="D121" s="31" t="s">
        <v>2668</v>
      </c>
      <c r="E121" s="23" t="s">
        <v>246</v>
      </c>
      <c r="F121" s="24">
        <v>39063</v>
      </c>
      <c r="G121" s="12">
        <v>1735</v>
      </c>
      <c r="H121" s="4" t="s">
        <v>131</v>
      </c>
      <c r="I121" s="4" t="s">
        <v>44</v>
      </c>
      <c r="J121" s="20">
        <v>4422.6000000000004</v>
      </c>
      <c r="K121" s="20">
        <v>0</v>
      </c>
      <c r="L121" s="10">
        <v>0</v>
      </c>
      <c r="M121" s="10">
        <v>0</v>
      </c>
      <c r="N121" s="10">
        <v>0</v>
      </c>
      <c r="O121" s="53">
        <v>0</v>
      </c>
    </row>
    <row r="122" spans="2:15" x14ac:dyDescent="0.25">
      <c r="B122" s="51" t="s">
        <v>21</v>
      </c>
      <c r="C122" s="3" t="s">
        <v>247</v>
      </c>
      <c r="D122" s="31" t="s">
        <v>2668</v>
      </c>
      <c r="E122" s="23" t="s">
        <v>246</v>
      </c>
      <c r="F122" s="24">
        <v>39094</v>
      </c>
      <c r="G122" s="12">
        <v>1944</v>
      </c>
      <c r="H122" s="4" t="s">
        <v>132</v>
      </c>
      <c r="I122" s="4" t="s">
        <v>133</v>
      </c>
      <c r="J122" s="20">
        <v>185</v>
      </c>
      <c r="K122" s="20">
        <v>0</v>
      </c>
      <c r="L122" s="10">
        <v>0</v>
      </c>
      <c r="M122" s="10">
        <v>0</v>
      </c>
      <c r="N122" s="10">
        <v>0</v>
      </c>
      <c r="O122" s="53">
        <v>0</v>
      </c>
    </row>
    <row r="123" spans="2:15" x14ac:dyDescent="0.25">
      <c r="B123" s="51" t="s">
        <v>21</v>
      </c>
      <c r="C123" s="3" t="s">
        <v>247</v>
      </c>
      <c r="D123" s="31" t="s">
        <v>2668</v>
      </c>
      <c r="E123" s="23" t="s">
        <v>246</v>
      </c>
      <c r="F123" s="24">
        <v>39094</v>
      </c>
      <c r="G123" s="12">
        <v>1945</v>
      </c>
      <c r="H123" s="4" t="s">
        <v>132</v>
      </c>
      <c r="I123" s="4" t="s">
        <v>85</v>
      </c>
      <c r="J123" s="20">
        <v>185</v>
      </c>
      <c r="K123" s="20">
        <v>0</v>
      </c>
      <c r="L123" s="10">
        <v>0</v>
      </c>
      <c r="M123" s="10">
        <v>0</v>
      </c>
      <c r="N123" s="10">
        <v>0</v>
      </c>
      <c r="O123" s="53">
        <v>0</v>
      </c>
    </row>
    <row r="124" spans="2:15" x14ac:dyDescent="0.25">
      <c r="B124" s="51" t="s">
        <v>21</v>
      </c>
      <c r="C124" s="3" t="s">
        <v>247</v>
      </c>
      <c r="D124" s="31" t="s">
        <v>2668</v>
      </c>
      <c r="E124" s="23" t="s">
        <v>246</v>
      </c>
      <c r="F124" s="24">
        <v>39097</v>
      </c>
      <c r="G124" s="12">
        <v>1948</v>
      </c>
      <c r="H124" s="4" t="s">
        <v>134</v>
      </c>
      <c r="I124" s="4" t="s">
        <v>44</v>
      </c>
      <c r="J124" s="20">
        <v>1519</v>
      </c>
      <c r="K124" s="20">
        <v>0</v>
      </c>
      <c r="L124" s="10">
        <v>0</v>
      </c>
      <c r="M124" s="10">
        <v>0</v>
      </c>
      <c r="N124" s="10">
        <v>0</v>
      </c>
      <c r="O124" s="53">
        <v>0</v>
      </c>
    </row>
    <row r="125" spans="2:15" x14ac:dyDescent="0.25">
      <c r="B125" s="51" t="s">
        <v>21</v>
      </c>
      <c r="C125" s="3" t="s">
        <v>247</v>
      </c>
      <c r="D125" s="31" t="s">
        <v>2668</v>
      </c>
      <c r="E125" s="23" t="s">
        <v>246</v>
      </c>
      <c r="F125" s="24">
        <v>39099</v>
      </c>
      <c r="G125" s="12">
        <v>1949</v>
      </c>
      <c r="H125" s="4" t="s">
        <v>135</v>
      </c>
      <c r="I125" s="4" t="s">
        <v>44</v>
      </c>
      <c r="J125" s="20">
        <v>628</v>
      </c>
      <c r="K125" s="20">
        <v>0</v>
      </c>
      <c r="L125" s="10">
        <v>0</v>
      </c>
      <c r="M125" s="10">
        <v>0</v>
      </c>
      <c r="N125" s="10">
        <v>0</v>
      </c>
      <c r="O125" s="53">
        <v>0</v>
      </c>
    </row>
    <row r="126" spans="2:15" x14ac:dyDescent="0.25">
      <c r="B126" s="51" t="s">
        <v>21</v>
      </c>
      <c r="C126" s="3" t="s">
        <v>247</v>
      </c>
      <c r="D126" s="31" t="s">
        <v>2668</v>
      </c>
      <c r="E126" s="23" t="s">
        <v>246</v>
      </c>
      <c r="F126" s="24">
        <v>39113</v>
      </c>
      <c r="G126" s="12">
        <v>1967</v>
      </c>
      <c r="H126" s="4" t="s">
        <v>136</v>
      </c>
      <c r="I126" s="4" t="s">
        <v>32</v>
      </c>
      <c r="J126" s="20">
        <v>560</v>
      </c>
      <c r="K126" s="20">
        <v>0</v>
      </c>
      <c r="L126" s="10">
        <v>0</v>
      </c>
      <c r="M126" s="10">
        <v>0</v>
      </c>
      <c r="N126" s="10">
        <v>0</v>
      </c>
      <c r="O126" s="53">
        <v>0</v>
      </c>
    </row>
    <row r="127" spans="2:15" x14ac:dyDescent="0.25">
      <c r="B127" s="51" t="s">
        <v>21</v>
      </c>
      <c r="C127" s="3" t="s">
        <v>247</v>
      </c>
      <c r="D127" s="31" t="s">
        <v>2668</v>
      </c>
      <c r="E127" s="23" t="s">
        <v>246</v>
      </c>
      <c r="F127" s="24">
        <v>39113</v>
      </c>
      <c r="G127" s="12">
        <v>1959</v>
      </c>
      <c r="H127" s="4" t="s">
        <v>137</v>
      </c>
      <c r="I127" s="4" t="s">
        <v>64</v>
      </c>
      <c r="J127" s="20">
        <v>560</v>
      </c>
      <c r="K127" s="20">
        <v>0</v>
      </c>
      <c r="L127" s="10">
        <v>0</v>
      </c>
      <c r="M127" s="10">
        <v>0</v>
      </c>
      <c r="N127" s="10">
        <v>0</v>
      </c>
      <c r="O127" s="53">
        <v>0</v>
      </c>
    </row>
    <row r="128" spans="2:15" x14ac:dyDescent="0.25">
      <c r="B128" s="51" t="s">
        <v>21</v>
      </c>
      <c r="C128" s="3" t="s">
        <v>247</v>
      </c>
      <c r="D128" s="31" t="s">
        <v>2668</v>
      </c>
      <c r="E128" s="23" t="s">
        <v>246</v>
      </c>
      <c r="F128" s="24">
        <v>39113</v>
      </c>
      <c r="G128" s="12">
        <v>1965</v>
      </c>
      <c r="H128" s="4" t="s">
        <v>138</v>
      </c>
      <c r="I128" s="4" t="s">
        <v>25</v>
      </c>
      <c r="J128" s="20">
        <v>560</v>
      </c>
      <c r="K128" s="20">
        <v>0</v>
      </c>
      <c r="L128" s="10">
        <v>0</v>
      </c>
      <c r="M128" s="10">
        <v>0</v>
      </c>
      <c r="N128" s="10">
        <v>0</v>
      </c>
      <c r="O128" s="53">
        <v>0</v>
      </c>
    </row>
    <row r="129" spans="2:15" x14ac:dyDescent="0.25">
      <c r="B129" s="51" t="s">
        <v>21</v>
      </c>
      <c r="C129" s="3" t="s">
        <v>247</v>
      </c>
      <c r="D129" s="31" t="s">
        <v>2668</v>
      </c>
      <c r="E129" s="23" t="s">
        <v>246</v>
      </c>
      <c r="F129" s="24">
        <v>39113</v>
      </c>
      <c r="G129" s="12">
        <v>1958</v>
      </c>
      <c r="H129" s="4" t="s">
        <v>136</v>
      </c>
      <c r="I129" s="4" t="s">
        <v>75</v>
      </c>
      <c r="J129" s="20">
        <v>560</v>
      </c>
      <c r="K129" s="20">
        <v>0</v>
      </c>
      <c r="L129" s="10">
        <v>0</v>
      </c>
      <c r="M129" s="10">
        <v>0</v>
      </c>
      <c r="N129" s="10">
        <v>0</v>
      </c>
      <c r="O129" s="53">
        <v>0</v>
      </c>
    </row>
    <row r="130" spans="2:15" x14ac:dyDescent="0.25">
      <c r="B130" s="51" t="s">
        <v>21</v>
      </c>
      <c r="C130" s="3" t="s">
        <v>247</v>
      </c>
      <c r="D130" s="31" t="s">
        <v>2668</v>
      </c>
      <c r="E130" s="23" t="s">
        <v>246</v>
      </c>
      <c r="F130" s="24">
        <v>39113</v>
      </c>
      <c r="G130" s="12">
        <v>1966</v>
      </c>
      <c r="H130" s="4" t="s">
        <v>136</v>
      </c>
      <c r="I130" s="4" t="s">
        <v>105</v>
      </c>
      <c r="J130" s="20">
        <v>560</v>
      </c>
      <c r="K130" s="20">
        <v>0</v>
      </c>
      <c r="L130" s="10">
        <v>0</v>
      </c>
      <c r="M130" s="10">
        <v>0</v>
      </c>
      <c r="N130" s="10">
        <v>0</v>
      </c>
      <c r="O130" s="53">
        <v>0</v>
      </c>
    </row>
    <row r="131" spans="2:15" x14ac:dyDescent="0.25">
      <c r="B131" s="51" t="s">
        <v>21</v>
      </c>
      <c r="C131" s="3" t="s">
        <v>247</v>
      </c>
      <c r="D131" s="31" t="s">
        <v>2668</v>
      </c>
      <c r="E131" s="23" t="s">
        <v>246</v>
      </c>
      <c r="F131" s="24">
        <v>39113</v>
      </c>
      <c r="G131" s="12">
        <v>1968</v>
      </c>
      <c r="H131" s="4" t="s">
        <v>136</v>
      </c>
      <c r="I131" s="4" t="s">
        <v>30</v>
      </c>
      <c r="J131" s="20">
        <v>560</v>
      </c>
      <c r="K131" s="20">
        <v>0</v>
      </c>
      <c r="L131" s="10">
        <v>0</v>
      </c>
      <c r="M131" s="10">
        <v>0</v>
      </c>
      <c r="N131" s="10">
        <v>0</v>
      </c>
      <c r="O131" s="53">
        <v>0</v>
      </c>
    </row>
    <row r="132" spans="2:15" x14ac:dyDescent="0.25">
      <c r="B132" s="51" t="s">
        <v>21</v>
      </c>
      <c r="C132" s="3" t="s">
        <v>247</v>
      </c>
      <c r="D132" s="31" t="s">
        <v>2668</v>
      </c>
      <c r="E132" s="23" t="s">
        <v>246</v>
      </c>
      <c r="F132" s="24">
        <v>39113</v>
      </c>
      <c r="G132" s="12">
        <v>1962</v>
      </c>
      <c r="H132" s="4" t="s">
        <v>136</v>
      </c>
      <c r="I132" s="4" t="s">
        <v>97</v>
      </c>
      <c r="J132" s="20">
        <v>560</v>
      </c>
      <c r="K132" s="20">
        <v>0</v>
      </c>
      <c r="L132" s="10">
        <v>0</v>
      </c>
      <c r="M132" s="10">
        <v>0</v>
      </c>
      <c r="N132" s="10">
        <v>0</v>
      </c>
      <c r="O132" s="53">
        <v>0</v>
      </c>
    </row>
    <row r="133" spans="2:15" x14ac:dyDescent="0.25">
      <c r="B133" s="51" t="s">
        <v>21</v>
      </c>
      <c r="C133" s="3" t="s">
        <v>247</v>
      </c>
      <c r="D133" s="31" t="s">
        <v>2668</v>
      </c>
      <c r="E133" s="23" t="s">
        <v>246</v>
      </c>
      <c r="F133" s="24">
        <v>39113</v>
      </c>
      <c r="G133" s="12">
        <v>1963</v>
      </c>
      <c r="H133" s="4" t="s">
        <v>136</v>
      </c>
      <c r="I133" s="4" t="s">
        <v>90</v>
      </c>
      <c r="J133" s="20">
        <v>560</v>
      </c>
      <c r="K133" s="20">
        <v>0</v>
      </c>
      <c r="L133" s="10">
        <v>0</v>
      </c>
      <c r="M133" s="10">
        <v>0</v>
      </c>
      <c r="N133" s="10">
        <v>0</v>
      </c>
      <c r="O133" s="53">
        <v>0</v>
      </c>
    </row>
    <row r="134" spans="2:15" x14ac:dyDescent="0.25">
      <c r="B134" s="51" t="s">
        <v>21</v>
      </c>
      <c r="C134" s="3" t="s">
        <v>247</v>
      </c>
      <c r="D134" s="31" t="s">
        <v>2668</v>
      </c>
      <c r="E134" s="23" t="s">
        <v>246</v>
      </c>
      <c r="F134" s="24">
        <v>39113</v>
      </c>
      <c r="G134" s="12">
        <v>1961</v>
      </c>
      <c r="H134" s="4" t="s">
        <v>139</v>
      </c>
      <c r="I134" s="4" t="s">
        <v>36</v>
      </c>
      <c r="J134" s="20">
        <v>560</v>
      </c>
      <c r="K134" s="20">
        <v>0</v>
      </c>
      <c r="L134" s="10">
        <v>0</v>
      </c>
      <c r="M134" s="10">
        <v>0</v>
      </c>
      <c r="N134" s="10">
        <v>0</v>
      </c>
      <c r="O134" s="53">
        <v>0</v>
      </c>
    </row>
    <row r="135" spans="2:15" x14ac:dyDescent="0.25">
      <c r="B135" s="51" t="s">
        <v>21</v>
      </c>
      <c r="C135" s="3" t="s">
        <v>247</v>
      </c>
      <c r="D135" s="31" t="s">
        <v>2668</v>
      </c>
      <c r="E135" s="23" t="s">
        <v>246</v>
      </c>
      <c r="F135" s="24">
        <v>39113</v>
      </c>
      <c r="G135" s="12">
        <v>1964</v>
      </c>
      <c r="H135" s="4" t="s">
        <v>140</v>
      </c>
      <c r="I135" s="4" t="s">
        <v>42</v>
      </c>
      <c r="J135" s="20">
        <v>560</v>
      </c>
      <c r="K135" s="20">
        <v>0</v>
      </c>
      <c r="L135" s="10">
        <v>0</v>
      </c>
      <c r="M135" s="10">
        <v>0</v>
      </c>
      <c r="N135" s="10">
        <v>0</v>
      </c>
      <c r="O135" s="53">
        <v>0</v>
      </c>
    </row>
    <row r="136" spans="2:15" x14ac:dyDescent="0.25">
      <c r="B136" s="51" t="s">
        <v>21</v>
      </c>
      <c r="C136" s="3" t="s">
        <v>247</v>
      </c>
      <c r="D136" s="31" t="s">
        <v>2668</v>
      </c>
      <c r="E136" s="23" t="s">
        <v>246</v>
      </c>
      <c r="F136" s="24">
        <v>39113</v>
      </c>
      <c r="G136" s="12">
        <v>1956</v>
      </c>
      <c r="H136" s="4" t="s">
        <v>139</v>
      </c>
      <c r="I136" s="4" t="s">
        <v>88</v>
      </c>
      <c r="J136" s="20">
        <v>560</v>
      </c>
      <c r="K136" s="20">
        <v>0</v>
      </c>
      <c r="L136" s="10">
        <v>0</v>
      </c>
      <c r="M136" s="10">
        <v>0</v>
      </c>
      <c r="N136" s="10">
        <v>0</v>
      </c>
      <c r="O136" s="53">
        <v>0</v>
      </c>
    </row>
    <row r="137" spans="2:15" x14ac:dyDescent="0.25">
      <c r="B137" s="51" t="s">
        <v>21</v>
      </c>
      <c r="C137" s="3" t="s">
        <v>247</v>
      </c>
      <c r="D137" s="31" t="s">
        <v>2668</v>
      </c>
      <c r="E137" s="23" t="s">
        <v>246</v>
      </c>
      <c r="F137" s="24">
        <v>39136</v>
      </c>
      <c r="G137" s="12">
        <v>1972</v>
      </c>
      <c r="H137" s="4" t="s">
        <v>141</v>
      </c>
      <c r="I137" s="4" t="s">
        <v>44</v>
      </c>
      <c r="J137" s="20">
        <v>5700</v>
      </c>
      <c r="K137" s="20">
        <v>0</v>
      </c>
      <c r="L137" s="10">
        <v>0</v>
      </c>
      <c r="M137" s="10">
        <v>0</v>
      </c>
      <c r="N137" s="10">
        <v>0</v>
      </c>
      <c r="O137" s="53">
        <v>0</v>
      </c>
    </row>
    <row r="138" spans="2:15" x14ac:dyDescent="0.25">
      <c r="B138" s="51" t="s">
        <v>21</v>
      </c>
      <c r="C138" s="3" t="s">
        <v>247</v>
      </c>
      <c r="D138" s="31" t="s">
        <v>2668</v>
      </c>
      <c r="E138" s="23" t="s">
        <v>246</v>
      </c>
      <c r="F138" s="24">
        <v>39146</v>
      </c>
      <c r="G138" s="12">
        <v>2005</v>
      </c>
      <c r="H138" s="4" t="s">
        <v>142</v>
      </c>
      <c r="I138" s="4" t="s">
        <v>44</v>
      </c>
      <c r="J138" s="20">
        <v>1766</v>
      </c>
      <c r="K138" s="20">
        <v>0</v>
      </c>
      <c r="L138" s="10">
        <v>0</v>
      </c>
      <c r="M138" s="10">
        <v>0</v>
      </c>
      <c r="N138" s="10">
        <v>0</v>
      </c>
      <c r="O138" s="53">
        <v>0</v>
      </c>
    </row>
    <row r="139" spans="2:15" x14ac:dyDescent="0.25">
      <c r="B139" s="51" t="s">
        <v>21</v>
      </c>
      <c r="C139" s="3" t="s">
        <v>247</v>
      </c>
      <c r="D139" s="31" t="s">
        <v>2668</v>
      </c>
      <c r="E139" s="23" t="s">
        <v>246</v>
      </c>
      <c r="F139" s="24">
        <v>39149</v>
      </c>
      <c r="G139" s="12">
        <v>2032</v>
      </c>
      <c r="H139" s="4" t="s">
        <v>143</v>
      </c>
      <c r="I139" s="4" t="s">
        <v>42</v>
      </c>
      <c r="J139" s="20">
        <v>760</v>
      </c>
      <c r="K139" s="20">
        <v>0</v>
      </c>
      <c r="L139" s="10">
        <v>0</v>
      </c>
      <c r="M139" s="10">
        <v>0</v>
      </c>
      <c r="N139" s="10">
        <v>0</v>
      </c>
      <c r="O139" s="53">
        <v>0</v>
      </c>
    </row>
    <row r="140" spans="2:15" x14ac:dyDescent="0.25">
      <c r="B140" s="51" t="s">
        <v>21</v>
      </c>
      <c r="C140" s="3" t="s">
        <v>247</v>
      </c>
      <c r="D140" s="31" t="s">
        <v>2668</v>
      </c>
      <c r="E140" s="23" t="s">
        <v>246</v>
      </c>
      <c r="F140" s="24">
        <v>39149</v>
      </c>
      <c r="G140" s="12">
        <v>2033</v>
      </c>
      <c r="H140" s="4" t="s">
        <v>144</v>
      </c>
      <c r="I140" s="4" t="s">
        <v>42</v>
      </c>
      <c r="J140" s="20">
        <v>2600</v>
      </c>
      <c r="K140" s="20">
        <v>0</v>
      </c>
      <c r="L140" s="10">
        <v>0</v>
      </c>
      <c r="M140" s="10">
        <v>0</v>
      </c>
      <c r="N140" s="10">
        <v>0</v>
      </c>
      <c r="O140" s="53">
        <v>0</v>
      </c>
    </row>
    <row r="141" spans="2:15" x14ac:dyDescent="0.25">
      <c r="B141" s="51" t="s">
        <v>21</v>
      </c>
      <c r="C141" s="3" t="s">
        <v>247</v>
      </c>
      <c r="D141" s="31" t="s">
        <v>2668</v>
      </c>
      <c r="E141" s="23" t="s">
        <v>246</v>
      </c>
      <c r="F141" s="24">
        <v>39190</v>
      </c>
      <c r="G141" s="12">
        <v>2039</v>
      </c>
      <c r="H141" s="4" t="s">
        <v>145</v>
      </c>
      <c r="I141" s="4" t="s">
        <v>27</v>
      </c>
      <c r="J141" s="20">
        <v>525.15</v>
      </c>
      <c r="K141" s="20">
        <v>0</v>
      </c>
      <c r="L141" s="10">
        <v>0</v>
      </c>
      <c r="M141" s="10">
        <v>0</v>
      </c>
      <c r="N141" s="10">
        <v>0</v>
      </c>
      <c r="O141" s="53">
        <v>0</v>
      </c>
    </row>
    <row r="142" spans="2:15" x14ac:dyDescent="0.25">
      <c r="B142" s="51" t="s">
        <v>21</v>
      </c>
      <c r="C142" s="3" t="s">
        <v>247</v>
      </c>
      <c r="D142" s="31" t="s">
        <v>2668</v>
      </c>
      <c r="E142" s="23" t="s">
        <v>246</v>
      </c>
      <c r="F142" s="24">
        <v>39248</v>
      </c>
      <c r="G142" s="12">
        <v>1946</v>
      </c>
      <c r="H142" s="4" t="s">
        <v>146</v>
      </c>
      <c r="I142" s="4" t="s">
        <v>32</v>
      </c>
      <c r="J142" s="20">
        <v>5580</v>
      </c>
      <c r="K142" s="20">
        <v>0</v>
      </c>
      <c r="L142" s="10">
        <v>0</v>
      </c>
      <c r="M142" s="10">
        <v>0</v>
      </c>
      <c r="N142" s="10">
        <v>0</v>
      </c>
      <c r="O142" s="53">
        <v>0</v>
      </c>
    </row>
    <row r="143" spans="2:15" x14ac:dyDescent="0.25">
      <c r="B143" s="51" t="s">
        <v>21</v>
      </c>
      <c r="C143" s="3" t="s">
        <v>247</v>
      </c>
      <c r="D143" s="31" t="s">
        <v>2668</v>
      </c>
      <c r="E143" s="23" t="s">
        <v>246</v>
      </c>
      <c r="F143" s="24">
        <v>39267</v>
      </c>
      <c r="G143" s="12">
        <v>2047</v>
      </c>
      <c r="H143" s="4" t="s">
        <v>147</v>
      </c>
      <c r="I143" s="4" t="s">
        <v>8</v>
      </c>
      <c r="J143" s="20">
        <v>650</v>
      </c>
      <c r="K143" s="20">
        <v>0</v>
      </c>
      <c r="L143" s="10">
        <v>0</v>
      </c>
      <c r="M143" s="10">
        <v>0</v>
      </c>
      <c r="N143" s="10">
        <v>0</v>
      </c>
      <c r="O143" s="53">
        <v>0</v>
      </c>
    </row>
    <row r="144" spans="2:15" x14ac:dyDescent="0.25">
      <c r="B144" s="51" t="s">
        <v>21</v>
      </c>
      <c r="C144" s="3" t="s">
        <v>247</v>
      </c>
      <c r="D144" s="31" t="s">
        <v>2668</v>
      </c>
      <c r="E144" s="23" t="s">
        <v>246</v>
      </c>
      <c r="F144" s="24">
        <v>39267</v>
      </c>
      <c r="G144" s="12">
        <v>2046</v>
      </c>
      <c r="H144" s="4" t="s">
        <v>147</v>
      </c>
      <c r="I144" s="4" t="s">
        <v>8</v>
      </c>
      <c r="J144" s="20">
        <v>650</v>
      </c>
      <c r="K144" s="20">
        <v>0</v>
      </c>
      <c r="L144" s="10">
        <v>0</v>
      </c>
      <c r="M144" s="10">
        <v>0</v>
      </c>
      <c r="N144" s="10">
        <v>0</v>
      </c>
      <c r="O144" s="53">
        <v>0</v>
      </c>
    </row>
    <row r="145" spans="2:15" x14ac:dyDescent="0.25">
      <c r="B145" s="51" t="s">
        <v>21</v>
      </c>
      <c r="C145" s="3" t="s">
        <v>247</v>
      </c>
      <c r="D145" s="31" t="s">
        <v>2668</v>
      </c>
      <c r="E145" s="23" t="s">
        <v>246</v>
      </c>
      <c r="F145" s="24">
        <v>39416</v>
      </c>
      <c r="G145" s="12">
        <v>2075</v>
      </c>
      <c r="H145" s="4" t="s">
        <v>148</v>
      </c>
      <c r="I145" s="4" t="s">
        <v>39</v>
      </c>
      <c r="J145" s="20">
        <v>899</v>
      </c>
      <c r="K145" s="20">
        <v>0</v>
      </c>
      <c r="L145" s="10">
        <v>0</v>
      </c>
      <c r="M145" s="10">
        <v>0</v>
      </c>
      <c r="N145" s="10">
        <v>0</v>
      </c>
      <c r="O145" s="53">
        <v>0</v>
      </c>
    </row>
    <row r="146" spans="2:15" x14ac:dyDescent="0.25">
      <c r="B146" s="52" t="s">
        <v>21</v>
      </c>
      <c r="C146" s="8" t="s">
        <v>247</v>
      </c>
      <c r="D146" s="36" t="s">
        <v>2668</v>
      </c>
      <c r="E146" s="37" t="s">
        <v>246</v>
      </c>
      <c r="F146" s="42" t="s">
        <v>2602</v>
      </c>
      <c r="G146" s="43"/>
      <c r="H146" s="43"/>
      <c r="I146" s="44"/>
      <c r="J146" s="39">
        <v>0</v>
      </c>
      <c r="K146" s="39">
        <v>-273952.48</v>
      </c>
      <c r="L146" s="40">
        <v>0</v>
      </c>
      <c r="M146" s="40">
        <v>0</v>
      </c>
      <c r="N146" s="40">
        <v>0</v>
      </c>
      <c r="O146" s="54">
        <f>SUM(J9:N146)</f>
        <v>3853.4799999999814</v>
      </c>
    </row>
    <row r="147" spans="2:15" x14ac:dyDescent="0.25">
      <c r="B147" s="51" t="s">
        <v>21</v>
      </c>
      <c r="C147" s="3" t="s">
        <v>247</v>
      </c>
      <c r="D147" s="31" t="s">
        <v>2668</v>
      </c>
      <c r="E147" s="23" t="s">
        <v>246</v>
      </c>
      <c r="F147" s="24">
        <v>39468</v>
      </c>
      <c r="G147" s="12">
        <v>2078</v>
      </c>
      <c r="H147" s="4" t="s">
        <v>145</v>
      </c>
      <c r="I147" s="4" t="s">
        <v>68</v>
      </c>
      <c r="J147" s="20">
        <v>480</v>
      </c>
      <c r="K147" s="20">
        <v>-480</v>
      </c>
      <c r="L147" s="10">
        <v>0</v>
      </c>
      <c r="M147" s="10">
        <v>0</v>
      </c>
      <c r="N147" s="10">
        <v>0</v>
      </c>
      <c r="O147" s="53">
        <f>SUM(J147:N147)</f>
        <v>0</v>
      </c>
    </row>
    <row r="148" spans="2:15" x14ac:dyDescent="0.25">
      <c r="B148" s="51" t="s">
        <v>21</v>
      </c>
      <c r="C148" s="3" t="s">
        <v>247</v>
      </c>
      <c r="D148" s="31" t="s">
        <v>2668</v>
      </c>
      <c r="E148" s="23" t="s">
        <v>246</v>
      </c>
      <c r="F148" s="24">
        <v>39486</v>
      </c>
      <c r="G148" s="12">
        <v>2079</v>
      </c>
      <c r="H148" s="4" t="s">
        <v>149</v>
      </c>
      <c r="I148" s="4" t="s">
        <v>150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53">
        <f>SUM(J148:N148)</f>
        <v>0</v>
      </c>
    </row>
    <row r="149" spans="2:15" x14ac:dyDescent="0.25">
      <c r="B149" s="51" t="s">
        <v>21</v>
      </c>
      <c r="C149" s="3" t="s">
        <v>247</v>
      </c>
      <c r="D149" s="31" t="s">
        <v>2668</v>
      </c>
      <c r="E149" s="23" t="s">
        <v>246</v>
      </c>
      <c r="F149" s="24">
        <v>39486</v>
      </c>
      <c r="G149" s="12">
        <v>2080</v>
      </c>
      <c r="H149" s="4" t="s">
        <v>149</v>
      </c>
      <c r="I149" s="4" t="s">
        <v>44</v>
      </c>
      <c r="J149" s="20">
        <v>185</v>
      </c>
      <c r="K149" s="20">
        <v>-185</v>
      </c>
      <c r="L149" s="10">
        <v>0</v>
      </c>
      <c r="M149" s="10">
        <v>0</v>
      </c>
      <c r="N149" s="10">
        <v>0</v>
      </c>
      <c r="O149" s="53">
        <f>SUM(J149:N149)</f>
        <v>0</v>
      </c>
    </row>
    <row r="150" spans="2:15" x14ac:dyDescent="0.25">
      <c r="B150" s="51" t="s">
        <v>21</v>
      </c>
      <c r="C150" s="3" t="s">
        <v>247</v>
      </c>
      <c r="D150" s="31" t="s">
        <v>2668</v>
      </c>
      <c r="E150" s="23" t="s">
        <v>246</v>
      </c>
      <c r="F150" s="24">
        <v>39666</v>
      </c>
      <c r="G150" s="12">
        <v>2115</v>
      </c>
      <c r="H150" s="4" t="s">
        <v>151</v>
      </c>
      <c r="I150" s="4" t="s">
        <v>68</v>
      </c>
      <c r="J150" s="20">
        <v>649</v>
      </c>
      <c r="K150" s="20">
        <v>-648.99833333333322</v>
      </c>
      <c r="L150" s="10">
        <v>0</v>
      </c>
      <c r="M150" s="10">
        <v>0</v>
      </c>
      <c r="N150" s="10">
        <v>0</v>
      </c>
      <c r="O150" s="53">
        <f>SUM(J150:N150)</f>
        <v>1.6666666667788377E-3</v>
      </c>
    </row>
    <row r="151" spans="2:15" x14ac:dyDescent="0.25">
      <c r="B151" s="51" t="s">
        <v>21</v>
      </c>
      <c r="C151" s="3" t="s">
        <v>247</v>
      </c>
      <c r="D151" s="31" t="s">
        <v>2668</v>
      </c>
      <c r="E151" s="23" t="s">
        <v>246</v>
      </c>
      <c r="F151" s="24">
        <v>39679</v>
      </c>
      <c r="G151" s="12">
        <v>2117</v>
      </c>
      <c r="H151" s="4" t="s">
        <v>152</v>
      </c>
      <c r="I151" s="4" t="s">
        <v>36</v>
      </c>
      <c r="J151" s="20">
        <v>462</v>
      </c>
      <c r="K151" s="20">
        <v>-461.99963040000017</v>
      </c>
      <c r="L151" s="10">
        <v>0</v>
      </c>
      <c r="M151" s="10">
        <v>0</v>
      </c>
      <c r="N151" s="10">
        <f>(((J151)*0.83333%)*-1)+3.85</f>
        <v>1.540000000010977E-5</v>
      </c>
      <c r="O151" s="53">
        <f>SUM(J151:N151)</f>
        <v>3.8499999982866129E-4</v>
      </c>
    </row>
    <row r="152" spans="2:15" x14ac:dyDescent="0.25">
      <c r="B152" s="51" t="s">
        <v>21</v>
      </c>
      <c r="C152" s="3" t="s">
        <v>247</v>
      </c>
      <c r="D152" s="31" t="s">
        <v>2668</v>
      </c>
      <c r="E152" s="23" t="s">
        <v>246</v>
      </c>
      <c r="F152" s="24">
        <v>39760</v>
      </c>
      <c r="G152" s="12">
        <v>2061</v>
      </c>
      <c r="H152" s="4" t="s">
        <v>153</v>
      </c>
      <c r="I152" s="4" t="s">
        <v>25</v>
      </c>
      <c r="J152" s="20">
        <v>966</v>
      </c>
      <c r="K152" s="20">
        <v>-965.99922720000063</v>
      </c>
      <c r="L152" s="10">
        <v>0</v>
      </c>
      <c r="M152" s="10">
        <v>0</v>
      </c>
      <c r="N152" s="10">
        <f>(((J152)*0.83333%)*-1)+8.05</f>
        <v>3.2200000001481044E-5</v>
      </c>
      <c r="O152" s="53">
        <f>SUM(J152:N152)</f>
        <v>8.0499999936911593E-4</v>
      </c>
    </row>
    <row r="153" spans="2:15" x14ac:dyDescent="0.25">
      <c r="B153" s="51" t="s">
        <v>21</v>
      </c>
      <c r="C153" s="3" t="s">
        <v>247</v>
      </c>
      <c r="D153" s="31" t="s">
        <v>2668</v>
      </c>
      <c r="E153" s="23" t="s">
        <v>246</v>
      </c>
      <c r="F153" s="24">
        <v>39760</v>
      </c>
      <c r="G153" s="12">
        <v>2062</v>
      </c>
      <c r="H153" s="4" t="s">
        <v>153</v>
      </c>
      <c r="I153" s="4" t="s">
        <v>25</v>
      </c>
      <c r="J153" s="20">
        <v>966</v>
      </c>
      <c r="K153" s="20">
        <v>-965.99922720000063</v>
      </c>
      <c r="L153" s="10">
        <v>0</v>
      </c>
      <c r="M153" s="10">
        <v>0</v>
      </c>
      <c r="N153" s="10">
        <f>(((J153)*0.83333%)*-1)+8.05</f>
        <v>3.2200000001481044E-5</v>
      </c>
      <c r="O153" s="53">
        <f>SUM(J153:N153)</f>
        <v>8.0499999936911593E-4</v>
      </c>
    </row>
    <row r="154" spans="2:15" x14ac:dyDescent="0.25">
      <c r="B154" s="51" t="s">
        <v>21</v>
      </c>
      <c r="C154" s="3" t="s">
        <v>247</v>
      </c>
      <c r="D154" s="31" t="s">
        <v>2668</v>
      </c>
      <c r="E154" s="23" t="s">
        <v>246</v>
      </c>
      <c r="F154" s="24">
        <v>39846</v>
      </c>
      <c r="G154" s="12">
        <v>2132</v>
      </c>
      <c r="H154" s="4" t="s">
        <v>112</v>
      </c>
      <c r="I154" s="4" t="s">
        <v>154</v>
      </c>
      <c r="J154" s="20">
        <v>1134</v>
      </c>
      <c r="K154" s="20">
        <v>-1133.9999244000005</v>
      </c>
      <c r="L154" s="10">
        <v>0</v>
      </c>
      <c r="M154" s="10">
        <v>0</v>
      </c>
      <c r="N154" s="10">
        <v>0</v>
      </c>
      <c r="O154" s="53">
        <f>SUM(J154:N154)</f>
        <v>7.5599999490805203E-5</v>
      </c>
    </row>
    <row r="155" spans="2:15" x14ac:dyDescent="0.25">
      <c r="B155" s="51" t="s">
        <v>21</v>
      </c>
      <c r="C155" s="3" t="s">
        <v>247</v>
      </c>
      <c r="D155" s="31" t="s">
        <v>2668</v>
      </c>
      <c r="E155" s="23" t="s">
        <v>246</v>
      </c>
      <c r="F155" s="24">
        <v>39854</v>
      </c>
      <c r="G155" s="12">
        <v>2133</v>
      </c>
      <c r="H155" s="4" t="s">
        <v>26</v>
      </c>
      <c r="I155" s="4" t="s">
        <v>133</v>
      </c>
      <c r="J155" s="20">
        <v>320</v>
      </c>
      <c r="K155" s="20">
        <v>-320.00331200000011</v>
      </c>
      <c r="L155" s="10">
        <v>0</v>
      </c>
      <c r="M155" s="10">
        <v>0</v>
      </c>
      <c r="N155" s="10">
        <v>0</v>
      </c>
      <c r="O155" s="53">
        <f>SUM(J155:N155)</f>
        <v>-3.3120000001076733E-3</v>
      </c>
    </row>
    <row r="156" spans="2:15" x14ac:dyDescent="0.25">
      <c r="B156" s="51" t="s">
        <v>21</v>
      </c>
      <c r="C156" s="3" t="s">
        <v>247</v>
      </c>
      <c r="D156" s="31" t="s">
        <v>2668</v>
      </c>
      <c r="E156" s="23" t="s">
        <v>246</v>
      </c>
      <c r="F156" s="24">
        <v>39911</v>
      </c>
      <c r="G156" s="12">
        <v>2142</v>
      </c>
      <c r="H156" s="4" t="s">
        <v>155</v>
      </c>
      <c r="I156" s="4" t="s">
        <v>85</v>
      </c>
      <c r="J156" s="20">
        <v>2580</v>
      </c>
      <c r="K156" s="20">
        <v>-2217.1996560000025</v>
      </c>
      <c r="L156" s="10">
        <v>0</v>
      </c>
      <c r="M156" s="10">
        <v>0</v>
      </c>
      <c r="N156" s="10">
        <v>18.14</v>
      </c>
      <c r="O156" s="53">
        <f>SUM(J156:N156)</f>
        <v>380.94034399999748</v>
      </c>
    </row>
    <row r="157" spans="2:15" x14ac:dyDescent="0.25">
      <c r="B157" s="51" t="s">
        <v>21</v>
      </c>
      <c r="C157" s="3" t="s">
        <v>247</v>
      </c>
      <c r="D157" s="31" t="s">
        <v>2668</v>
      </c>
      <c r="E157" s="23" t="s">
        <v>246</v>
      </c>
      <c r="F157" s="24">
        <v>39919</v>
      </c>
      <c r="G157" s="12">
        <v>2144</v>
      </c>
      <c r="H157" s="4" t="s">
        <v>156</v>
      </c>
      <c r="I157" s="4" t="s">
        <v>133</v>
      </c>
      <c r="J157" s="20">
        <v>320</v>
      </c>
      <c r="K157" s="20">
        <v>-288.99662399999983</v>
      </c>
      <c r="L157" s="10">
        <v>0</v>
      </c>
      <c r="M157" s="10">
        <v>0</v>
      </c>
      <c r="N157" s="10">
        <v>1.55</v>
      </c>
      <c r="O157" s="53">
        <f>SUM(J157:N157)</f>
        <v>32.553376000000171</v>
      </c>
    </row>
    <row r="158" spans="2:15" x14ac:dyDescent="0.25">
      <c r="B158" s="51" t="s">
        <v>21</v>
      </c>
      <c r="C158" s="3" t="s">
        <v>247</v>
      </c>
      <c r="D158" s="31" t="s">
        <v>2668</v>
      </c>
      <c r="E158" s="23" t="s">
        <v>246</v>
      </c>
      <c r="F158" s="24">
        <v>39932</v>
      </c>
      <c r="G158" s="12">
        <v>2146</v>
      </c>
      <c r="H158" s="4" t="s">
        <v>157</v>
      </c>
      <c r="I158" s="4" t="s">
        <v>64</v>
      </c>
      <c r="J158" s="20">
        <v>680</v>
      </c>
      <c r="K158" s="20">
        <v>-662.5965759999998</v>
      </c>
      <c r="L158" s="10">
        <v>0</v>
      </c>
      <c r="M158" s="10">
        <v>0</v>
      </c>
      <c r="N158" s="10">
        <v>0.87</v>
      </c>
      <c r="O158" s="53">
        <f>SUM(J158:N158)</f>
        <v>18.273424000000201</v>
      </c>
    </row>
    <row r="159" spans="2:15" x14ac:dyDescent="0.25">
      <c r="B159" s="51" t="s">
        <v>21</v>
      </c>
      <c r="C159" s="3" t="s">
        <v>247</v>
      </c>
      <c r="D159" s="31" t="s">
        <v>2668</v>
      </c>
      <c r="E159" s="23" t="s">
        <v>246</v>
      </c>
      <c r="F159" s="24">
        <v>39959</v>
      </c>
      <c r="G159" s="12">
        <v>2149</v>
      </c>
      <c r="H159" s="4" t="s">
        <v>158</v>
      </c>
      <c r="I159" s="4" t="s">
        <v>44</v>
      </c>
      <c r="J159" s="20">
        <v>309</v>
      </c>
      <c r="K159" s="20">
        <v>-142.67995879999978</v>
      </c>
      <c r="L159" s="10">
        <v>0</v>
      </c>
      <c r="M159" s="10">
        <v>0</v>
      </c>
      <c r="N159" s="10">
        <v>15.12</v>
      </c>
      <c r="O159" s="53">
        <f>SUM(J159:N159)</f>
        <v>181.44004120000022</v>
      </c>
    </row>
    <row r="160" spans="2:15" x14ac:dyDescent="0.25">
      <c r="B160" s="51" t="s">
        <v>21</v>
      </c>
      <c r="C160" s="3" t="s">
        <v>247</v>
      </c>
      <c r="D160" s="31" t="s">
        <v>2668</v>
      </c>
      <c r="E160" s="23" t="s">
        <v>246</v>
      </c>
      <c r="F160" s="24">
        <v>40036</v>
      </c>
      <c r="G160" s="12">
        <v>2184</v>
      </c>
      <c r="H160" s="4" t="s">
        <v>159</v>
      </c>
      <c r="I160" s="4" t="s">
        <v>160</v>
      </c>
      <c r="J160" s="20">
        <v>1990</v>
      </c>
      <c r="K160" s="20">
        <v>-944.01247100000035</v>
      </c>
      <c r="L160" s="10">
        <v>0</v>
      </c>
      <c r="M160" s="10">
        <v>0</v>
      </c>
      <c r="N160" s="10">
        <v>95.09</v>
      </c>
      <c r="O160" s="53">
        <f>SUM(J160:N160)</f>
        <v>1141.0775289999995</v>
      </c>
    </row>
    <row r="161" spans="2:15" x14ac:dyDescent="0.25">
      <c r="B161" s="51" t="s">
        <v>21</v>
      </c>
      <c r="C161" s="3" t="s">
        <v>247</v>
      </c>
      <c r="D161" s="31" t="s">
        <v>2668</v>
      </c>
      <c r="E161" s="23" t="s">
        <v>246</v>
      </c>
      <c r="F161" s="24">
        <v>40050</v>
      </c>
      <c r="G161" s="12">
        <v>2185</v>
      </c>
      <c r="H161" s="4" t="s">
        <v>161</v>
      </c>
      <c r="I161" s="4" t="s">
        <v>97</v>
      </c>
      <c r="J161" s="20">
        <v>579</v>
      </c>
      <c r="K161" s="20">
        <v>-299.16474909999971</v>
      </c>
      <c r="L161" s="10">
        <v>0</v>
      </c>
      <c r="M161" s="10">
        <v>0</v>
      </c>
      <c r="N161" s="10">
        <v>25.44</v>
      </c>
      <c r="O161" s="53">
        <f>SUM(J161:N161)</f>
        <v>305.27525090000029</v>
      </c>
    </row>
    <row r="162" spans="2:15" x14ac:dyDescent="0.25">
      <c r="B162" s="51" t="s">
        <v>21</v>
      </c>
      <c r="C162" s="3" t="s">
        <v>247</v>
      </c>
      <c r="D162" s="31" t="s">
        <v>2668</v>
      </c>
      <c r="E162" s="23" t="s">
        <v>246</v>
      </c>
      <c r="F162" s="24">
        <v>40105</v>
      </c>
      <c r="G162" s="12">
        <v>2197</v>
      </c>
      <c r="H162" s="4" t="s">
        <v>162</v>
      </c>
      <c r="I162" s="4" t="s">
        <v>65</v>
      </c>
      <c r="J162" s="20">
        <v>1782</v>
      </c>
      <c r="K162" s="20">
        <v>-1215.8292278000001</v>
      </c>
      <c r="L162" s="10">
        <v>0</v>
      </c>
      <c r="M162" s="10">
        <v>0</v>
      </c>
      <c r="N162" s="10">
        <v>51.47</v>
      </c>
      <c r="O162" s="53">
        <f>SUM(J162:N162)</f>
        <v>617.6407721999999</v>
      </c>
    </row>
    <row r="163" spans="2:15" x14ac:dyDescent="0.25">
      <c r="B163" s="51" t="s">
        <v>21</v>
      </c>
      <c r="C163" s="3" t="s">
        <v>247</v>
      </c>
      <c r="D163" s="31" t="s">
        <v>2668</v>
      </c>
      <c r="E163" s="23" t="s">
        <v>246</v>
      </c>
      <c r="F163" s="24">
        <v>40135</v>
      </c>
      <c r="G163" s="12">
        <v>2199</v>
      </c>
      <c r="H163" s="4" t="s">
        <v>163</v>
      </c>
      <c r="I163" s="4" t="s">
        <v>54</v>
      </c>
      <c r="J163" s="20">
        <v>3999</v>
      </c>
      <c r="K163" s="20">
        <v>-3090.1832670999975</v>
      </c>
      <c r="L163" s="10">
        <v>0</v>
      </c>
      <c r="M163" s="10">
        <v>0</v>
      </c>
      <c r="N163" s="10">
        <v>82.62</v>
      </c>
      <c r="O163" s="53">
        <f>SUM(J163:N163)</f>
        <v>991.43673290000254</v>
      </c>
    </row>
    <row r="164" spans="2:15" x14ac:dyDescent="0.25">
      <c r="B164" s="51" t="s">
        <v>21</v>
      </c>
      <c r="C164" s="3" t="s">
        <v>247</v>
      </c>
      <c r="D164" s="31" t="s">
        <v>2668</v>
      </c>
      <c r="E164" s="23" t="s">
        <v>246</v>
      </c>
      <c r="F164" s="24">
        <v>40180</v>
      </c>
      <c r="G164" s="12">
        <v>2200</v>
      </c>
      <c r="H164" s="4" t="s">
        <v>164</v>
      </c>
      <c r="I164" s="4" t="s">
        <v>85</v>
      </c>
      <c r="J164" s="20">
        <v>504</v>
      </c>
      <c r="K164" s="20">
        <v>-457.7997816000003</v>
      </c>
      <c r="L164" s="10">
        <v>0</v>
      </c>
      <c r="M164" s="10">
        <v>0</v>
      </c>
      <c r="N164" s="10">
        <v>4.2</v>
      </c>
      <c r="O164" s="53">
        <f>SUM(J164:N164)</f>
        <v>50.400218399999702</v>
      </c>
    </row>
    <row r="165" spans="2:15" x14ac:dyDescent="0.25">
      <c r="B165" s="51" t="s">
        <v>21</v>
      </c>
      <c r="C165" s="3" t="s">
        <v>247</v>
      </c>
      <c r="D165" s="31" t="s">
        <v>2668</v>
      </c>
      <c r="E165" s="23" t="s">
        <v>246</v>
      </c>
      <c r="F165" s="24">
        <v>40183</v>
      </c>
      <c r="G165" s="12">
        <v>2201</v>
      </c>
      <c r="H165" s="4" t="s">
        <v>165</v>
      </c>
      <c r="I165" s="4" t="s">
        <v>44</v>
      </c>
      <c r="J165" s="20">
        <v>903.02</v>
      </c>
      <c r="K165" s="20">
        <v>-828.43777535800064</v>
      </c>
      <c r="L165" s="10">
        <v>0</v>
      </c>
      <c r="M165" s="10">
        <v>0</v>
      </c>
      <c r="N165" s="10">
        <v>6.78</v>
      </c>
      <c r="O165" s="53">
        <f>SUM(J165:N165)</f>
        <v>81.362224641999347</v>
      </c>
    </row>
    <row r="166" spans="2:15" x14ac:dyDescent="0.25">
      <c r="B166" s="51" t="s">
        <v>21</v>
      </c>
      <c r="C166" s="3" t="s">
        <v>247</v>
      </c>
      <c r="D166" s="31" t="s">
        <v>2668</v>
      </c>
      <c r="E166" s="23" t="s">
        <v>246</v>
      </c>
      <c r="F166" s="24">
        <v>40186</v>
      </c>
      <c r="G166" s="12">
        <v>2204</v>
      </c>
      <c r="H166" s="4" t="s">
        <v>166</v>
      </c>
      <c r="I166" s="4" t="s">
        <v>27</v>
      </c>
      <c r="J166" s="20">
        <v>358.49</v>
      </c>
      <c r="K166" s="20">
        <v>-332.09076132100029</v>
      </c>
      <c r="L166" s="10">
        <v>0</v>
      </c>
      <c r="M166" s="10">
        <v>0</v>
      </c>
      <c r="N166" s="10">
        <v>2.4</v>
      </c>
      <c r="O166" s="53">
        <f>SUM(J166:N166)</f>
        <v>28.799238678999721</v>
      </c>
    </row>
    <row r="167" spans="2:15" x14ac:dyDescent="0.25">
      <c r="B167" s="51" t="s">
        <v>21</v>
      </c>
      <c r="C167" s="3" t="s">
        <v>247</v>
      </c>
      <c r="D167" s="31" t="s">
        <v>2668</v>
      </c>
      <c r="E167" s="23" t="s">
        <v>246</v>
      </c>
      <c r="F167" s="24">
        <v>40186</v>
      </c>
      <c r="G167" s="12">
        <v>2203</v>
      </c>
      <c r="H167" s="4" t="s">
        <v>167</v>
      </c>
      <c r="I167" s="4" t="s">
        <v>27</v>
      </c>
      <c r="J167" s="20">
        <v>394.51</v>
      </c>
      <c r="K167" s="20">
        <v>-365.58391237900014</v>
      </c>
      <c r="L167" s="10">
        <v>0</v>
      </c>
      <c r="M167" s="10">
        <v>0</v>
      </c>
      <c r="N167" s="10">
        <v>2.63</v>
      </c>
      <c r="O167" s="53">
        <f>SUM(J167:N167)</f>
        <v>31.55608762099985</v>
      </c>
    </row>
    <row r="168" spans="2:15" x14ac:dyDescent="0.25">
      <c r="B168" s="51" t="s">
        <v>21</v>
      </c>
      <c r="C168" s="3" t="s">
        <v>247</v>
      </c>
      <c r="D168" s="31" t="s">
        <v>2668</v>
      </c>
      <c r="E168" s="23" t="s">
        <v>246</v>
      </c>
      <c r="F168" s="24">
        <v>40192</v>
      </c>
      <c r="G168" s="12">
        <v>2207</v>
      </c>
      <c r="H168" s="4" t="s">
        <v>168</v>
      </c>
      <c r="I168" s="4" t="s">
        <v>85</v>
      </c>
      <c r="J168" s="20">
        <v>783.33</v>
      </c>
      <c r="K168" s="20">
        <v>-739.76691055699882</v>
      </c>
      <c r="L168" s="10">
        <v>0</v>
      </c>
      <c r="M168" s="10">
        <v>0</v>
      </c>
      <c r="N168" s="10">
        <v>3.96</v>
      </c>
      <c r="O168" s="53">
        <f>SUM(J168:N168)</f>
        <v>47.523089443001219</v>
      </c>
    </row>
    <row r="169" spans="2:15" x14ac:dyDescent="0.25">
      <c r="B169" s="51" t="s">
        <v>21</v>
      </c>
      <c r="C169" s="3" t="s">
        <v>247</v>
      </c>
      <c r="D169" s="31" t="s">
        <v>2668</v>
      </c>
      <c r="E169" s="23" t="s">
        <v>246</v>
      </c>
      <c r="F169" s="24">
        <v>40192</v>
      </c>
      <c r="G169" s="12">
        <v>2206</v>
      </c>
      <c r="H169" s="4" t="s">
        <v>169</v>
      </c>
      <c r="I169" s="4" t="s">
        <v>7</v>
      </c>
      <c r="J169" s="20">
        <v>783.33</v>
      </c>
      <c r="K169" s="20">
        <v>-739.76691055699882</v>
      </c>
      <c r="L169" s="10">
        <v>0</v>
      </c>
      <c r="M169" s="10">
        <v>0</v>
      </c>
      <c r="N169" s="10">
        <v>3.96</v>
      </c>
      <c r="O169" s="53">
        <f>SUM(J169:N169)</f>
        <v>47.523089443001219</v>
      </c>
    </row>
    <row r="170" spans="2:15" x14ac:dyDescent="0.25">
      <c r="B170" s="51" t="s">
        <v>21</v>
      </c>
      <c r="C170" s="3" t="s">
        <v>247</v>
      </c>
      <c r="D170" s="31" t="s">
        <v>2668</v>
      </c>
      <c r="E170" s="23" t="s">
        <v>246</v>
      </c>
      <c r="F170" s="24">
        <v>40192</v>
      </c>
      <c r="G170" s="12">
        <v>2205</v>
      </c>
      <c r="H170" s="4" t="s">
        <v>170</v>
      </c>
      <c r="I170" s="4" t="s">
        <v>13</v>
      </c>
      <c r="J170" s="20">
        <v>783.33</v>
      </c>
      <c r="K170" s="20">
        <v>-739.76691055699882</v>
      </c>
      <c r="L170" s="10">
        <v>0</v>
      </c>
      <c r="M170" s="10">
        <v>0</v>
      </c>
      <c r="N170" s="10">
        <v>3.96</v>
      </c>
      <c r="O170" s="53">
        <f>SUM(J170:N170)</f>
        <v>47.523089443001219</v>
      </c>
    </row>
    <row r="171" spans="2:15" x14ac:dyDescent="0.25">
      <c r="B171" s="51" t="s">
        <v>21</v>
      </c>
      <c r="C171" s="3" t="s">
        <v>247</v>
      </c>
      <c r="D171" s="31" t="s">
        <v>2668</v>
      </c>
      <c r="E171" s="23" t="s">
        <v>246</v>
      </c>
      <c r="F171" s="24">
        <v>40246</v>
      </c>
      <c r="G171" s="12">
        <v>2211</v>
      </c>
      <c r="H171" s="4" t="s">
        <v>171</v>
      </c>
      <c r="I171" s="4" t="s">
        <v>8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53">
        <f>SUM(J171:N171)</f>
        <v>1.2432000005446753E-4</v>
      </c>
    </row>
    <row r="172" spans="2:15" x14ac:dyDescent="0.25">
      <c r="B172" s="51" t="s">
        <v>21</v>
      </c>
      <c r="C172" s="3" t="s">
        <v>247</v>
      </c>
      <c r="D172" s="31" t="s">
        <v>2668</v>
      </c>
      <c r="E172" s="23" t="s">
        <v>246</v>
      </c>
      <c r="F172" s="24">
        <v>40246</v>
      </c>
      <c r="G172" s="12">
        <v>2210</v>
      </c>
      <c r="H172" s="4" t="s">
        <v>171</v>
      </c>
      <c r="I172" s="4" t="s">
        <v>65</v>
      </c>
      <c r="J172" s="20">
        <v>266.39999999999998</v>
      </c>
      <c r="K172" s="20">
        <v>-266.39987567999992</v>
      </c>
      <c r="L172" s="10">
        <v>0</v>
      </c>
      <c r="M172" s="10">
        <v>0</v>
      </c>
      <c r="N172" s="10">
        <v>0</v>
      </c>
      <c r="O172" s="53">
        <f>SUM(J172:N172)</f>
        <v>1.2432000005446753E-4</v>
      </c>
    </row>
    <row r="173" spans="2:15" x14ac:dyDescent="0.25">
      <c r="B173" s="51" t="s">
        <v>21</v>
      </c>
      <c r="C173" s="3" t="s">
        <v>247</v>
      </c>
      <c r="D173" s="31" t="s">
        <v>2668</v>
      </c>
      <c r="E173" s="23" t="s">
        <v>246</v>
      </c>
      <c r="F173" s="24">
        <v>40253</v>
      </c>
      <c r="G173" s="12">
        <v>2212</v>
      </c>
      <c r="H173" s="4" t="s">
        <v>172</v>
      </c>
      <c r="I173" s="4" t="s">
        <v>90</v>
      </c>
      <c r="J173" s="20">
        <v>455</v>
      </c>
      <c r="K173" s="20">
        <v>-455.00312100000008</v>
      </c>
      <c r="L173" s="10">
        <v>0</v>
      </c>
      <c r="M173" s="10">
        <v>0</v>
      </c>
      <c r="N173" s="10">
        <v>0</v>
      </c>
      <c r="O173" s="53">
        <f>SUM(J173:N173)</f>
        <v>-3.1210000000783111E-3</v>
      </c>
    </row>
    <row r="174" spans="2:15" x14ac:dyDescent="0.25">
      <c r="B174" s="51" t="s">
        <v>21</v>
      </c>
      <c r="C174" s="3" t="s">
        <v>247</v>
      </c>
      <c r="D174" s="31" t="s">
        <v>2668</v>
      </c>
      <c r="E174" s="23" t="s">
        <v>246</v>
      </c>
      <c r="F174" s="24">
        <v>40262</v>
      </c>
      <c r="G174" s="12">
        <v>2213</v>
      </c>
      <c r="H174" s="4" t="s">
        <v>173</v>
      </c>
      <c r="I174" s="4" t="s">
        <v>174</v>
      </c>
      <c r="J174" s="20">
        <v>3400</v>
      </c>
      <c r="K174" s="20">
        <v>-3399.9950800000006</v>
      </c>
      <c r="L174" s="10">
        <v>0</v>
      </c>
      <c r="M174" s="10">
        <v>0</v>
      </c>
      <c r="N174" s="10">
        <v>0</v>
      </c>
      <c r="O174" s="53">
        <f>SUM(J174:N174)</f>
        <v>4.9199999994016252E-3</v>
      </c>
    </row>
    <row r="175" spans="2:15" x14ac:dyDescent="0.25">
      <c r="B175" s="51" t="s">
        <v>21</v>
      </c>
      <c r="C175" s="3" t="s">
        <v>247</v>
      </c>
      <c r="D175" s="31" t="s">
        <v>2668</v>
      </c>
      <c r="E175" s="23" t="s">
        <v>246</v>
      </c>
      <c r="F175" s="24">
        <v>40263</v>
      </c>
      <c r="G175" s="12">
        <v>2214</v>
      </c>
      <c r="H175" s="4" t="s">
        <v>175</v>
      </c>
      <c r="I175" s="4" t="s">
        <v>44</v>
      </c>
      <c r="J175" s="20">
        <v>850</v>
      </c>
      <c r="K175" s="20">
        <v>-849.9962700000001</v>
      </c>
      <c r="L175" s="10">
        <v>0</v>
      </c>
      <c r="M175" s="10">
        <v>0</v>
      </c>
      <c r="N175" s="10">
        <v>0</v>
      </c>
      <c r="O175" s="53">
        <f>SUM(J175:N175)</f>
        <v>3.729999999904976E-3</v>
      </c>
    </row>
    <row r="176" spans="2:15" x14ac:dyDescent="0.25">
      <c r="B176" s="51" t="s">
        <v>21</v>
      </c>
      <c r="C176" s="3" t="s">
        <v>247</v>
      </c>
      <c r="D176" s="31" t="s">
        <v>2668</v>
      </c>
      <c r="E176" s="23" t="s">
        <v>246</v>
      </c>
      <c r="F176" s="24">
        <v>40288</v>
      </c>
      <c r="G176" s="12">
        <v>2215</v>
      </c>
      <c r="H176" s="4" t="s">
        <v>176</v>
      </c>
      <c r="I176" s="4" t="s">
        <v>177</v>
      </c>
      <c r="J176" s="20">
        <v>2400</v>
      </c>
      <c r="K176" s="20">
        <v>-2399.998800000003</v>
      </c>
      <c r="L176" s="10">
        <v>0</v>
      </c>
      <c r="M176" s="10">
        <v>0</v>
      </c>
      <c r="N176" s="10">
        <v>0</v>
      </c>
      <c r="O176" s="53">
        <f>SUM(J176:N176)</f>
        <v>1.1999999969702912E-3</v>
      </c>
    </row>
    <row r="177" spans="2:15" x14ac:dyDescent="0.25">
      <c r="B177" s="51" t="s">
        <v>21</v>
      </c>
      <c r="C177" s="3" t="s">
        <v>247</v>
      </c>
      <c r="D177" s="31" t="s">
        <v>2668</v>
      </c>
      <c r="E177" s="23" t="s">
        <v>246</v>
      </c>
      <c r="F177" s="24">
        <v>40317</v>
      </c>
      <c r="G177" s="12">
        <v>2219</v>
      </c>
      <c r="H177" s="4" t="s">
        <v>178</v>
      </c>
      <c r="I177" s="4" t="s">
        <v>25</v>
      </c>
      <c r="J177" s="20">
        <v>799</v>
      </c>
      <c r="K177" s="20">
        <v>-799.00290720000021</v>
      </c>
      <c r="L177" s="10">
        <v>0</v>
      </c>
      <c r="M177" s="10">
        <v>0</v>
      </c>
      <c r="N177" s="10">
        <v>0</v>
      </c>
      <c r="O177" s="53">
        <f>SUM(J177:N177)</f>
        <v>-2.9072000002088316E-3</v>
      </c>
    </row>
    <row r="178" spans="2:15" x14ac:dyDescent="0.25">
      <c r="B178" s="51" t="s">
        <v>21</v>
      </c>
      <c r="C178" s="3" t="s">
        <v>247</v>
      </c>
      <c r="D178" s="31" t="s">
        <v>2668</v>
      </c>
      <c r="E178" s="23" t="s">
        <v>246</v>
      </c>
      <c r="F178" s="24">
        <v>40329</v>
      </c>
      <c r="G178" s="12">
        <v>2223</v>
      </c>
      <c r="H178" s="4" t="s">
        <v>179</v>
      </c>
      <c r="I178" s="4" t="s">
        <v>68</v>
      </c>
      <c r="J178" s="20">
        <v>1450</v>
      </c>
      <c r="K178" s="20">
        <v>-1450.0025599999983</v>
      </c>
      <c r="L178" s="10">
        <v>0</v>
      </c>
      <c r="M178" s="10">
        <v>0</v>
      </c>
      <c r="N178" s="10">
        <v>0</v>
      </c>
      <c r="O178" s="53">
        <f>SUM(J178:N178)</f>
        <v>-2.5599999983114685E-3</v>
      </c>
    </row>
    <row r="179" spans="2:15" x14ac:dyDescent="0.25">
      <c r="B179" s="51" t="s">
        <v>21</v>
      </c>
      <c r="C179" s="3" t="s">
        <v>247</v>
      </c>
      <c r="D179" s="31" t="s">
        <v>2668</v>
      </c>
      <c r="E179" s="23" t="s">
        <v>246</v>
      </c>
      <c r="F179" s="24">
        <v>40367</v>
      </c>
      <c r="G179" s="12">
        <v>2229</v>
      </c>
      <c r="H179" s="4" t="s">
        <v>180</v>
      </c>
      <c r="I179" s="4" t="s">
        <v>42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53">
        <f>SUM(J179:N179)</f>
        <v>1.7759999991540099E-3</v>
      </c>
    </row>
    <row r="180" spans="2:15" x14ac:dyDescent="0.25">
      <c r="B180" s="51" t="s">
        <v>21</v>
      </c>
      <c r="C180" s="3" t="s">
        <v>247</v>
      </c>
      <c r="D180" s="31" t="s">
        <v>2668</v>
      </c>
      <c r="E180" s="23" t="s">
        <v>246</v>
      </c>
      <c r="F180" s="24">
        <v>40367</v>
      </c>
      <c r="G180" s="12">
        <v>2228</v>
      </c>
      <c r="H180" s="4" t="s">
        <v>181</v>
      </c>
      <c r="I180" s="4" t="s">
        <v>27</v>
      </c>
      <c r="J180" s="20">
        <v>2960</v>
      </c>
      <c r="K180" s="20">
        <v>-2959.9982240000008</v>
      </c>
      <c r="L180" s="10">
        <v>0</v>
      </c>
      <c r="M180" s="10">
        <v>0</v>
      </c>
      <c r="N180" s="10">
        <v>0</v>
      </c>
      <c r="O180" s="53">
        <f>SUM(J180:N180)</f>
        <v>1.7759999991540099E-3</v>
      </c>
    </row>
    <row r="181" spans="2:15" x14ac:dyDescent="0.25">
      <c r="B181" s="51" t="s">
        <v>21</v>
      </c>
      <c r="C181" s="3" t="s">
        <v>247</v>
      </c>
      <c r="D181" s="31" t="s">
        <v>2668</v>
      </c>
      <c r="E181" s="23" t="s">
        <v>246</v>
      </c>
      <c r="F181" s="24">
        <v>40399</v>
      </c>
      <c r="G181" s="12">
        <v>2230</v>
      </c>
      <c r="H181" s="4" t="s">
        <v>182</v>
      </c>
      <c r="I181" s="4" t="s">
        <v>42</v>
      </c>
      <c r="J181" s="20">
        <v>905</v>
      </c>
      <c r="K181" s="20">
        <v>-905.00109349999946</v>
      </c>
      <c r="L181" s="10">
        <v>0</v>
      </c>
      <c r="M181" s="10">
        <v>0</v>
      </c>
      <c r="N181" s="10">
        <v>0</v>
      </c>
      <c r="O181" s="53">
        <f>SUM(J181:N181)</f>
        <v>-1.0934999994560712E-3</v>
      </c>
    </row>
    <row r="182" spans="2:15" x14ac:dyDescent="0.25">
      <c r="B182" s="51" t="s">
        <v>21</v>
      </c>
      <c r="C182" s="3" t="s">
        <v>247</v>
      </c>
      <c r="D182" s="31" t="s">
        <v>2668</v>
      </c>
      <c r="E182" s="23" t="s">
        <v>246</v>
      </c>
      <c r="F182" s="24">
        <v>40401</v>
      </c>
      <c r="G182" s="12">
        <v>2234</v>
      </c>
      <c r="H182" s="4" t="s">
        <v>183</v>
      </c>
      <c r="I182" s="4" t="s">
        <v>42</v>
      </c>
      <c r="J182" s="20">
        <v>229</v>
      </c>
      <c r="K182" s="20">
        <v>-228.99818830000009</v>
      </c>
      <c r="L182" s="10">
        <v>0</v>
      </c>
      <c r="M182" s="10">
        <v>0</v>
      </c>
      <c r="N182" s="10">
        <v>0</v>
      </c>
      <c r="O182" s="53">
        <f>SUM(J182:N182)</f>
        <v>1.8116999999051586E-3</v>
      </c>
    </row>
    <row r="183" spans="2:15" x14ac:dyDescent="0.25">
      <c r="B183" s="51" t="s">
        <v>21</v>
      </c>
      <c r="C183" s="3" t="s">
        <v>247</v>
      </c>
      <c r="D183" s="31" t="s">
        <v>2668</v>
      </c>
      <c r="E183" s="23" t="s">
        <v>246</v>
      </c>
      <c r="F183" s="24">
        <v>40401</v>
      </c>
      <c r="G183" s="12">
        <v>2232</v>
      </c>
      <c r="H183" s="4" t="s">
        <v>184</v>
      </c>
      <c r="I183" s="4" t="s">
        <v>42</v>
      </c>
      <c r="J183" s="20">
        <v>399</v>
      </c>
      <c r="K183" s="20">
        <v>-399.00474730000013</v>
      </c>
      <c r="L183" s="10">
        <v>0</v>
      </c>
      <c r="M183" s="10">
        <v>0</v>
      </c>
      <c r="N183" s="10">
        <v>0</v>
      </c>
      <c r="O183" s="53">
        <f>SUM(J183:N183)</f>
        <v>-4.7473000001332366E-3</v>
      </c>
    </row>
    <row r="184" spans="2:15" x14ac:dyDescent="0.25">
      <c r="B184" s="51" t="s">
        <v>21</v>
      </c>
      <c r="C184" s="3" t="s">
        <v>247</v>
      </c>
      <c r="D184" s="31" t="s">
        <v>2668</v>
      </c>
      <c r="E184" s="23" t="s">
        <v>246</v>
      </c>
      <c r="F184" s="24">
        <v>40401</v>
      </c>
      <c r="G184" s="12">
        <v>2231</v>
      </c>
      <c r="H184" s="4" t="s">
        <v>185</v>
      </c>
      <c r="I184" s="4" t="s">
        <v>42</v>
      </c>
      <c r="J184" s="20">
        <v>298</v>
      </c>
      <c r="K184" s="20">
        <v>-298.00314460000021</v>
      </c>
      <c r="L184" s="10">
        <v>0</v>
      </c>
      <c r="M184" s="10">
        <v>0</v>
      </c>
      <c r="N184" s="10">
        <v>0</v>
      </c>
      <c r="O184" s="53">
        <f>SUM(J184:N184)</f>
        <v>-3.1446000002119945E-3</v>
      </c>
    </row>
    <row r="185" spans="2:15" x14ac:dyDescent="0.25">
      <c r="B185" s="51" t="s">
        <v>21</v>
      </c>
      <c r="C185" s="3" t="s">
        <v>247</v>
      </c>
      <c r="D185" s="31" t="s">
        <v>2668</v>
      </c>
      <c r="E185" s="23" t="s">
        <v>246</v>
      </c>
      <c r="F185" s="24">
        <v>40401</v>
      </c>
      <c r="G185" s="12">
        <v>2233</v>
      </c>
      <c r="H185" s="4" t="s">
        <v>122</v>
      </c>
      <c r="I185" s="4" t="s">
        <v>42</v>
      </c>
      <c r="J185" s="20">
        <v>725</v>
      </c>
      <c r="K185" s="20">
        <v>-725.00120749999917</v>
      </c>
      <c r="L185" s="10">
        <v>0</v>
      </c>
      <c r="M185" s="10">
        <v>0</v>
      </c>
      <c r="N185" s="10">
        <v>0</v>
      </c>
      <c r="O185" s="53">
        <f>SUM(J185:N185)</f>
        <v>-1.2074999991682489E-3</v>
      </c>
    </row>
    <row r="186" spans="2:15" x14ac:dyDescent="0.25">
      <c r="B186" s="51" t="s">
        <v>21</v>
      </c>
      <c r="C186" s="3" t="s">
        <v>247</v>
      </c>
      <c r="D186" s="31" t="s">
        <v>2668</v>
      </c>
      <c r="E186" s="23" t="s">
        <v>246</v>
      </c>
      <c r="F186" s="24">
        <v>40442</v>
      </c>
      <c r="G186" s="12">
        <v>2359</v>
      </c>
      <c r="H186" s="4" t="s">
        <v>186</v>
      </c>
      <c r="I186" s="4" t="s">
        <v>51</v>
      </c>
      <c r="J186" s="20">
        <v>1150</v>
      </c>
      <c r="K186" s="20">
        <v>-1149.9958999999994</v>
      </c>
      <c r="L186" s="10">
        <v>0</v>
      </c>
      <c r="M186" s="10">
        <v>0</v>
      </c>
      <c r="N186" s="10">
        <v>0</v>
      </c>
      <c r="O186" s="53">
        <f>SUM(J186:N186)</f>
        <v>4.1000000005624315E-3</v>
      </c>
    </row>
    <row r="187" spans="2:15" x14ac:dyDescent="0.25">
      <c r="B187" s="51" t="s">
        <v>21</v>
      </c>
      <c r="C187" s="3" t="s">
        <v>247</v>
      </c>
      <c r="D187" s="31" t="s">
        <v>2668</v>
      </c>
      <c r="E187" s="23" t="s">
        <v>246</v>
      </c>
      <c r="F187" s="24">
        <v>40442</v>
      </c>
      <c r="G187" s="12">
        <v>2360</v>
      </c>
      <c r="H187" s="4" t="s">
        <v>186</v>
      </c>
      <c r="I187" s="4" t="s">
        <v>51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53">
        <f>SUM(J187:N187)</f>
        <v>-2.2400000002562592E-3</v>
      </c>
    </row>
    <row r="188" spans="2:15" x14ac:dyDescent="0.25">
      <c r="B188" s="51" t="s">
        <v>21</v>
      </c>
      <c r="C188" s="3" t="s">
        <v>247</v>
      </c>
      <c r="D188" s="31" t="s">
        <v>2668</v>
      </c>
      <c r="E188" s="23" t="s">
        <v>246</v>
      </c>
      <c r="F188" s="24">
        <v>40442</v>
      </c>
      <c r="G188" s="12">
        <v>2361</v>
      </c>
      <c r="H188" s="4" t="s">
        <v>186</v>
      </c>
      <c r="I188" s="4" t="s">
        <v>51</v>
      </c>
      <c r="J188" s="20">
        <v>1640</v>
      </c>
      <c r="K188" s="20">
        <v>-1640.0022400000003</v>
      </c>
      <c r="L188" s="10">
        <v>0</v>
      </c>
      <c r="M188" s="10">
        <v>0</v>
      </c>
      <c r="N188" s="10">
        <v>0</v>
      </c>
      <c r="O188" s="53">
        <f>SUM(J188:N188)</f>
        <v>-2.2400000002562592E-3</v>
      </c>
    </row>
    <row r="189" spans="2:15" x14ac:dyDescent="0.25">
      <c r="B189" s="51" t="s">
        <v>21</v>
      </c>
      <c r="C189" s="3" t="s">
        <v>247</v>
      </c>
      <c r="D189" s="31" t="s">
        <v>2668</v>
      </c>
      <c r="E189" s="23" t="s">
        <v>246</v>
      </c>
      <c r="F189" s="24">
        <v>40442</v>
      </c>
      <c r="G189" s="12">
        <v>2358</v>
      </c>
      <c r="H189" s="4" t="s">
        <v>186</v>
      </c>
      <c r="I189" s="4" t="s">
        <v>51</v>
      </c>
      <c r="J189" s="20">
        <v>1150</v>
      </c>
      <c r="K189" s="20">
        <v>-1149.9958999999994</v>
      </c>
      <c r="L189" s="10">
        <v>0</v>
      </c>
      <c r="M189" s="10">
        <v>0</v>
      </c>
      <c r="N189" s="10">
        <v>0</v>
      </c>
      <c r="O189" s="53">
        <f>SUM(J189:N189)</f>
        <v>4.1000000005624315E-3</v>
      </c>
    </row>
    <row r="190" spans="2:15" x14ac:dyDescent="0.25">
      <c r="B190" s="51" t="s">
        <v>21</v>
      </c>
      <c r="C190" s="3" t="s">
        <v>247</v>
      </c>
      <c r="D190" s="31" t="s">
        <v>2668</v>
      </c>
      <c r="E190" s="23" t="s">
        <v>246</v>
      </c>
      <c r="F190" s="24">
        <v>40442</v>
      </c>
      <c r="G190" s="12">
        <v>2363</v>
      </c>
      <c r="H190" s="4" t="s">
        <v>186</v>
      </c>
      <c r="I190" s="4" t="s">
        <v>51</v>
      </c>
      <c r="J190" s="20">
        <v>3350</v>
      </c>
      <c r="K190" s="20">
        <v>-3350.0010999999949</v>
      </c>
      <c r="L190" s="10">
        <v>0</v>
      </c>
      <c r="M190" s="10">
        <v>0</v>
      </c>
      <c r="N190" s="10">
        <v>0</v>
      </c>
      <c r="O190" s="53">
        <f>SUM(J190:N190)</f>
        <v>-1.0999999949490302E-3</v>
      </c>
    </row>
    <row r="191" spans="2:15" x14ac:dyDescent="0.25">
      <c r="B191" s="51" t="s">
        <v>21</v>
      </c>
      <c r="C191" s="3" t="s">
        <v>247</v>
      </c>
      <c r="D191" s="31" t="s">
        <v>2668</v>
      </c>
      <c r="E191" s="23" t="s">
        <v>246</v>
      </c>
      <c r="F191" s="24">
        <v>40442</v>
      </c>
      <c r="G191" s="12">
        <v>2362</v>
      </c>
      <c r="H191" s="4" t="s">
        <v>186</v>
      </c>
      <c r="I191" s="4" t="s">
        <v>51</v>
      </c>
      <c r="J191" s="20">
        <v>2670</v>
      </c>
      <c r="K191" s="20">
        <v>-2669.9982199999977</v>
      </c>
      <c r="L191" s="10">
        <v>0</v>
      </c>
      <c r="M191" s="10">
        <v>0</v>
      </c>
      <c r="N191" s="10">
        <v>0</v>
      </c>
      <c r="O191" s="53">
        <f>SUM(J191:N191)</f>
        <v>1.7800000023271423E-3</v>
      </c>
    </row>
    <row r="192" spans="2:15" x14ac:dyDescent="0.25">
      <c r="B192" s="51" t="s">
        <v>21</v>
      </c>
      <c r="C192" s="3" t="s">
        <v>247</v>
      </c>
      <c r="D192" s="31" t="s">
        <v>2668</v>
      </c>
      <c r="E192" s="23" t="s">
        <v>246</v>
      </c>
      <c r="F192" s="24">
        <v>40443</v>
      </c>
      <c r="G192" s="12">
        <v>2238</v>
      </c>
      <c r="H192" s="4" t="s">
        <v>187</v>
      </c>
      <c r="I192" s="4" t="s">
        <v>27</v>
      </c>
      <c r="J192" s="20">
        <v>599</v>
      </c>
      <c r="K192" s="20">
        <v>-599.00293400000078</v>
      </c>
      <c r="L192" s="10">
        <v>0</v>
      </c>
      <c r="M192" s="10">
        <v>0</v>
      </c>
      <c r="N192" s="10">
        <v>0</v>
      </c>
      <c r="O192" s="53">
        <f>SUM(J192:N192)</f>
        <v>-2.9340000007778144E-3</v>
      </c>
    </row>
    <row r="193" spans="2:15" x14ac:dyDescent="0.25">
      <c r="B193" s="51" t="s">
        <v>21</v>
      </c>
      <c r="C193" s="3" t="s">
        <v>247</v>
      </c>
      <c r="D193" s="31" t="s">
        <v>2668</v>
      </c>
      <c r="E193" s="23" t="s">
        <v>246</v>
      </c>
      <c r="F193" s="24">
        <v>40450</v>
      </c>
      <c r="G193" s="12">
        <v>2357</v>
      </c>
      <c r="H193" s="4" t="s">
        <v>188</v>
      </c>
      <c r="I193" s="4" t="s">
        <v>51</v>
      </c>
      <c r="J193" s="20">
        <v>1150</v>
      </c>
      <c r="K193" s="20">
        <v>-1149.9958999999992</v>
      </c>
      <c r="L193" s="10">
        <v>0</v>
      </c>
      <c r="M193" s="10">
        <v>0</v>
      </c>
      <c r="N193" s="10">
        <v>0</v>
      </c>
      <c r="O193" s="53">
        <f>SUM(J193:N193)</f>
        <v>4.1000000007898052E-3</v>
      </c>
    </row>
    <row r="194" spans="2:15" x14ac:dyDescent="0.25">
      <c r="B194" s="51" t="s">
        <v>21</v>
      </c>
      <c r="C194" s="3" t="s">
        <v>247</v>
      </c>
      <c r="D194" s="31" t="s">
        <v>2668</v>
      </c>
      <c r="E194" s="23" t="s">
        <v>246</v>
      </c>
      <c r="F194" s="24">
        <v>40512</v>
      </c>
      <c r="G194" s="12">
        <v>2281</v>
      </c>
      <c r="H194" s="4" t="s">
        <v>189</v>
      </c>
      <c r="I194" s="4" t="s">
        <v>60</v>
      </c>
      <c r="J194" s="20">
        <v>360</v>
      </c>
      <c r="K194" s="20">
        <v>-359.99973599999942</v>
      </c>
      <c r="L194" s="10">
        <v>0</v>
      </c>
      <c r="M194" s="10">
        <v>0</v>
      </c>
      <c r="N194" s="10">
        <v>0</v>
      </c>
      <c r="O194" s="53">
        <f>SUM(J194:N194)</f>
        <v>2.6400000058401929E-4</v>
      </c>
    </row>
    <row r="195" spans="2:15" x14ac:dyDescent="0.25">
      <c r="B195" s="51" t="s">
        <v>21</v>
      </c>
      <c r="C195" s="3" t="s">
        <v>247</v>
      </c>
      <c r="D195" s="31" t="s">
        <v>2668</v>
      </c>
      <c r="E195" s="23" t="s">
        <v>246</v>
      </c>
      <c r="F195" s="24">
        <v>40512</v>
      </c>
      <c r="G195" s="12">
        <v>2282</v>
      </c>
      <c r="H195" s="4" t="s">
        <v>190</v>
      </c>
      <c r="I195" s="4" t="s">
        <v>85</v>
      </c>
      <c r="J195" s="20">
        <v>900</v>
      </c>
      <c r="K195" s="20">
        <v>-899.99933999999917</v>
      </c>
      <c r="L195" s="10">
        <v>0</v>
      </c>
      <c r="M195" s="10">
        <v>0</v>
      </c>
      <c r="N195" s="10">
        <v>0</v>
      </c>
      <c r="O195" s="53">
        <f>SUM(J195:N195)</f>
        <v>6.6000000083477062E-4</v>
      </c>
    </row>
    <row r="196" spans="2:15" x14ac:dyDescent="0.25">
      <c r="B196" s="51" t="s">
        <v>21</v>
      </c>
      <c r="C196" s="3" t="s">
        <v>247</v>
      </c>
      <c r="D196" s="31" t="s">
        <v>2668</v>
      </c>
      <c r="E196" s="23" t="s">
        <v>246</v>
      </c>
      <c r="F196" s="24">
        <v>40557</v>
      </c>
      <c r="G196" s="12">
        <v>3011</v>
      </c>
      <c r="H196" s="4" t="s">
        <v>191</v>
      </c>
      <c r="I196" s="4" t="s">
        <v>64</v>
      </c>
      <c r="J196" s="20">
        <v>1099</v>
      </c>
      <c r="K196" s="20">
        <v>-1098.9991208000001</v>
      </c>
      <c r="L196" s="10">
        <v>0</v>
      </c>
      <c r="M196" s="10">
        <v>0</v>
      </c>
      <c r="N196" s="10">
        <v>0</v>
      </c>
      <c r="O196" s="53">
        <f>SUM(J196:N196)</f>
        <v>8.791999998720712E-4</v>
      </c>
    </row>
    <row r="197" spans="2:15" x14ac:dyDescent="0.25">
      <c r="B197" s="51" t="s">
        <v>21</v>
      </c>
      <c r="C197" s="3" t="s">
        <v>247</v>
      </c>
      <c r="D197" s="31" t="s">
        <v>2668</v>
      </c>
      <c r="E197" s="23" t="s">
        <v>246</v>
      </c>
      <c r="F197" s="24">
        <v>40563</v>
      </c>
      <c r="G197" s="12">
        <v>3010</v>
      </c>
      <c r="H197" s="4" t="s">
        <v>192</v>
      </c>
      <c r="I197" s="4" t="s">
        <v>27</v>
      </c>
      <c r="J197" s="20">
        <v>268.2</v>
      </c>
      <c r="K197" s="20">
        <v>-268.1997854400002</v>
      </c>
      <c r="L197" s="10">
        <v>0</v>
      </c>
      <c r="M197" s="10">
        <v>0</v>
      </c>
      <c r="N197" s="10">
        <v>0</v>
      </c>
      <c r="O197" s="53">
        <f>SUM(J197:N197)</f>
        <v>2.1455999979025364E-4</v>
      </c>
    </row>
    <row r="198" spans="2:15" x14ac:dyDescent="0.25">
      <c r="B198" s="51" t="s">
        <v>21</v>
      </c>
      <c r="C198" s="3" t="s">
        <v>247</v>
      </c>
      <c r="D198" s="31" t="s">
        <v>2668</v>
      </c>
      <c r="E198" s="23" t="s">
        <v>246</v>
      </c>
      <c r="F198" s="24">
        <v>40597</v>
      </c>
      <c r="G198" s="12">
        <v>3013</v>
      </c>
      <c r="H198" s="4" t="s">
        <v>186</v>
      </c>
      <c r="I198" s="4" t="s">
        <v>65</v>
      </c>
      <c r="J198" s="20">
        <v>1002</v>
      </c>
      <c r="K198" s="20">
        <v>-996.06916500000057</v>
      </c>
      <c r="L198" s="10">
        <v>0</v>
      </c>
      <c r="M198" s="10">
        <v>0</v>
      </c>
      <c r="N198" s="10">
        <v>-5.93</v>
      </c>
      <c r="O198" s="53">
        <f>SUM(J198:N198)</f>
        <v>8.349999994337054E-4</v>
      </c>
    </row>
    <row r="199" spans="2:15" x14ac:dyDescent="0.25">
      <c r="B199" s="51" t="s">
        <v>21</v>
      </c>
      <c r="C199" s="3" t="s">
        <v>247</v>
      </c>
      <c r="D199" s="31" t="s">
        <v>2668</v>
      </c>
      <c r="E199" s="23" t="s">
        <v>246</v>
      </c>
      <c r="F199" s="24">
        <v>40637</v>
      </c>
      <c r="G199" s="12">
        <v>3016</v>
      </c>
      <c r="H199" s="4" t="s">
        <v>193</v>
      </c>
      <c r="I199" s="4" t="s">
        <v>65</v>
      </c>
      <c r="J199" s="20">
        <v>2115</v>
      </c>
      <c r="K199" s="20">
        <v>-2079.3132375</v>
      </c>
      <c r="L199" s="10">
        <v>0</v>
      </c>
      <c r="M199" s="10">
        <v>0</v>
      </c>
      <c r="N199" s="10">
        <f>((J199)*0.83333%)*-1</f>
        <v>-17.6249295</v>
      </c>
      <c r="O199" s="53">
        <f>SUM(J199:N199)</f>
        <v>18.061832999999986</v>
      </c>
    </row>
    <row r="200" spans="2:15" x14ac:dyDescent="0.25">
      <c r="B200" s="51" t="s">
        <v>21</v>
      </c>
      <c r="C200" s="3" t="s">
        <v>247</v>
      </c>
      <c r="D200" s="31" t="s">
        <v>2668</v>
      </c>
      <c r="E200" s="23" t="s">
        <v>246</v>
      </c>
      <c r="F200" s="24">
        <v>40639</v>
      </c>
      <c r="G200" s="12">
        <v>3015</v>
      </c>
      <c r="H200" s="4" t="s">
        <v>135</v>
      </c>
      <c r="I200" s="4" t="s">
        <v>42</v>
      </c>
      <c r="J200" s="20">
        <v>550</v>
      </c>
      <c r="K200" s="20">
        <v>-540.4228750000002</v>
      </c>
      <c r="L200" s="10">
        <v>0</v>
      </c>
      <c r="M200" s="10">
        <v>0</v>
      </c>
      <c r="N200" s="10">
        <f>((J200)*0.83333%)*-1</f>
        <v>-4.5833149999999998</v>
      </c>
      <c r="O200" s="53">
        <f>SUM(J200:N200)</f>
        <v>4.9938099999997965</v>
      </c>
    </row>
    <row r="201" spans="2:15" x14ac:dyDescent="0.25">
      <c r="B201" s="51" t="s">
        <v>21</v>
      </c>
      <c r="C201" s="3" t="s">
        <v>247</v>
      </c>
      <c r="D201" s="31" t="s">
        <v>2668</v>
      </c>
      <c r="E201" s="23" t="s">
        <v>246</v>
      </c>
      <c r="F201" s="24">
        <v>40690</v>
      </c>
      <c r="G201" s="12">
        <v>3021</v>
      </c>
      <c r="H201" s="4" t="s">
        <v>194</v>
      </c>
      <c r="I201" s="4" t="s">
        <v>30</v>
      </c>
      <c r="J201" s="20">
        <v>1671</v>
      </c>
      <c r="K201" s="20">
        <v>-1618.5436075000023</v>
      </c>
      <c r="L201" s="10">
        <v>0</v>
      </c>
      <c r="M201" s="10">
        <v>0</v>
      </c>
      <c r="N201" s="10">
        <f>((J201)*0.83333%)*-1</f>
        <v>-13.9249443</v>
      </c>
      <c r="O201" s="53">
        <f>SUM(J201:N201)</f>
        <v>38.531448199997719</v>
      </c>
    </row>
    <row r="202" spans="2:15" x14ac:dyDescent="0.25">
      <c r="B202" s="51" t="s">
        <v>21</v>
      </c>
      <c r="C202" s="3" t="s">
        <v>247</v>
      </c>
      <c r="D202" s="31" t="s">
        <v>2668</v>
      </c>
      <c r="E202" s="23" t="s">
        <v>246</v>
      </c>
      <c r="F202" s="24">
        <v>40697</v>
      </c>
      <c r="G202" s="12">
        <v>3022</v>
      </c>
      <c r="H202" s="4" t="s">
        <v>195</v>
      </c>
      <c r="I202" s="4" t="s">
        <v>30</v>
      </c>
      <c r="J202" s="20">
        <v>1671</v>
      </c>
      <c r="K202" s="20">
        <v>-1615.3336075000025</v>
      </c>
      <c r="L202" s="10">
        <v>0</v>
      </c>
      <c r="M202" s="10">
        <v>0</v>
      </c>
      <c r="N202" s="10">
        <f>((J202)*0.83333%)*-1</f>
        <v>-13.9249443</v>
      </c>
      <c r="O202" s="53">
        <f>SUM(J202:N202)</f>
        <v>41.741448199997528</v>
      </c>
    </row>
    <row r="203" spans="2:15" x14ac:dyDescent="0.25">
      <c r="B203" s="51" t="s">
        <v>21</v>
      </c>
      <c r="C203" s="3" t="s">
        <v>247</v>
      </c>
      <c r="D203" s="31" t="s">
        <v>2668</v>
      </c>
      <c r="E203" s="23" t="s">
        <v>246</v>
      </c>
      <c r="F203" s="24">
        <v>40704</v>
      </c>
      <c r="G203" s="12">
        <v>2221</v>
      </c>
      <c r="H203" s="4" t="s">
        <v>196</v>
      </c>
      <c r="I203" s="4" t="s">
        <v>133</v>
      </c>
      <c r="J203" s="20">
        <v>390</v>
      </c>
      <c r="K203" s="20">
        <v>-376.25967499999939</v>
      </c>
      <c r="L203" s="10">
        <v>0</v>
      </c>
      <c r="M203" s="10">
        <v>0</v>
      </c>
      <c r="N203" s="10">
        <f>((J203)*0.83333%)*-1</f>
        <v>-3.249987</v>
      </c>
      <c r="O203" s="53">
        <f>SUM(J203:N203)</f>
        <v>10.490338000000609</v>
      </c>
    </row>
    <row r="204" spans="2:15" x14ac:dyDescent="0.25">
      <c r="B204" s="51" t="s">
        <v>21</v>
      </c>
      <c r="C204" s="3" t="s">
        <v>247</v>
      </c>
      <c r="D204" s="31" t="s">
        <v>2668</v>
      </c>
      <c r="E204" s="23" t="s">
        <v>246</v>
      </c>
      <c r="F204" s="24">
        <v>40798</v>
      </c>
      <c r="G204" s="12">
        <v>3006</v>
      </c>
      <c r="H204" s="4" t="s">
        <v>197</v>
      </c>
      <c r="I204" s="4" t="s">
        <v>64</v>
      </c>
      <c r="J204" s="20">
        <v>1830</v>
      </c>
      <c r="K204" s="20">
        <v>-1718.3984750000011</v>
      </c>
      <c r="L204" s="10">
        <v>0</v>
      </c>
      <c r="M204" s="10">
        <v>0</v>
      </c>
      <c r="N204" s="10">
        <f>((J204)*0.83333%)*-1</f>
        <v>-15.249938999999999</v>
      </c>
      <c r="O204" s="53">
        <f>SUM(J204:N204)</f>
        <v>96.351585999998903</v>
      </c>
    </row>
    <row r="205" spans="2:15" x14ac:dyDescent="0.25">
      <c r="B205" s="51" t="s">
        <v>21</v>
      </c>
      <c r="C205" s="3" t="s">
        <v>247</v>
      </c>
      <c r="D205" s="31" t="s">
        <v>2668</v>
      </c>
      <c r="E205" s="23" t="s">
        <v>246</v>
      </c>
      <c r="F205" s="24">
        <v>40798</v>
      </c>
      <c r="G205" s="12">
        <v>3007</v>
      </c>
      <c r="H205" s="4" t="s">
        <v>195</v>
      </c>
      <c r="I205" s="4" t="s">
        <v>51</v>
      </c>
      <c r="J205" s="20">
        <v>1830</v>
      </c>
      <c r="K205" s="20">
        <v>-1718.3984750000011</v>
      </c>
      <c r="L205" s="10">
        <v>0</v>
      </c>
      <c r="M205" s="10">
        <v>0</v>
      </c>
      <c r="N205" s="10">
        <f>((J205)*0.83333%)*-1</f>
        <v>-15.249938999999999</v>
      </c>
      <c r="O205" s="53">
        <f>SUM(J205:N205)</f>
        <v>96.351585999998903</v>
      </c>
    </row>
    <row r="206" spans="2:15" x14ac:dyDescent="0.25">
      <c r="B206" s="51" t="s">
        <v>21</v>
      </c>
      <c r="C206" s="3" t="s">
        <v>247</v>
      </c>
      <c r="D206" s="31" t="s">
        <v>2668</v>
      </c>
      <c r="E206" s="23" t="s">
        <v>246</v>
      </c>
      <c r="F206" s="24">
        <v>40858</v>
      </c>
      <c r="G206" s="12">
        <v>2722</v>
      </c>
      <c r="H206" s="4" t="s">
        <v>198</v>
      </c>
      <c r="I206" s="4" t="s">
        <v>199</v>
      </c>
      <c r="J206" s="20">
        <v>390</v>
      </c>
      <c r="K206" s="20">
        <v>-359.8096749999994</v>
      </c>
      <c r="L206" s="10">
        <v>0</v>
      </c>
      <c r="M206" s="10">
        <v>0</v>
      </c>
      <c r="N206" s="10">
        <f>((J206)*0.83333%)*-1</f>
        <v>-3.249987</v>
      </c>
      <c r="O206" s="53">
        <f>SUM(J206:N206)</f>
        <v>26.940338000000597</v>
      </c>
    </row>
    <row r="207" spans="2:15" x14ac:dyDescent="0.25">
      <c r="B207" s="51" t="s">
        <v>21</v>
      </c>
      <c r="C207" s="3" t="s">
        <v>247</v>
      </c>
      <c r="D207" s="31" t="s">
        <v>2668</v>
      </c>
      <c r="E207" s="23" t="s">
        <v>246</v>
      </c>
      <c r="F207" s="24">
        <v>40883</v>
      </c>
      <c r="G207" s="12">
        <v>2903</v>
      </c>
      <c r="H207" s="4" t="s">
        <v>161</v>
      </c>
      <c r="I207" s="4" t="s">
        <v>199</v>
      </c>
      <c r="J207" s="20">
        <v>560</v>
      </c>
      <c r="K207" s="20">
        <v>-512.80620000000033</v>
      </c>
      <c r="L207" s="10">
        <v>0</v>
      </c>
      <c r="M207" s="10">
        <v>0</v>
      </c>
      <c r="N207" s="10">
        <f>((J207)*0.83333%)*-1</f>
        <v>-4.6666480000000004</v>
      </c>
      <c r="O207" s="53">
        <f>SUM(J207:N207)</f>
        <v>42.527151999999667</v>
      </c>
    </row>
    <row r="208" spans="2:15" x14ac:dyDescent="0.25">
      <c r="B208" s="51" t="s">
        <v>21</v>
      </c>
      <c r="C208" s="3" t="s">
        <v>247</v>
      </c>
      <c r="D208" s="31" t="s">
        <v>2668</v>
      </c>
      <c r="E208" s="23" t="s">
        <v>246</v>
      </c>
      <c r="F208" s="24">
        <v>41092</v>
      </c>
      <c r="G208" s="12">
        <v>3278</v>
      </c>
      <c r="H208" s="4" t="s">
        <v>200</v>
      </c>
      <c r="I208" s="4" t="s">
        <v>201</v>
      </c>
      <c r="J208" s="20">
        <v>1180</v>
      </c>
      <c r="K208" s="20">
        <v>-1012.9923500000008</v>
      </c>
      <c r="L208" s="10">
        <v>0</v>
      </c>
      <c r="M208" s="10">
        <v>0</v>
      </c>
      <c r="N208" s="10">
        <f>((J208)*0.83333%)*-1</f>
        <v>-9.8332940000000004</v>
      </c>
      <c r="O208" s="53">
        <f>SUM(J208:N208)</f>
        <v>157.17435599999922</v>
      </c>
    </row>
    <row r="209" spans="2:15" x14ac:dyDescent="0.25">
      <c r="B209" s="51" t="s">
        <v>21</v>
      </c>
      <c r="C209" s="3" t="s">
        <v>247</v>
      </c>
      <c r="D209" s="31" t="s">
        <v>2668</v>
      </c>
      <c r="E209" s="23" t="s">
        <v>246</v>
      </c>
      <c r="F209" s="24">
        <v>41138</v>
      </c>
      <c r="G209" s="12">
        <v>2425</v>
      </c>
      <c r="H209" s="4" t="s">
        <v>202</v>
      </c>
      <c r="I209" s="4" t="s">
        <v>30</v>
      </c>
      <c r="J209" s="20">
        <v>399</v>
      </c>
      <c r="K209" s="20">
        <v>-337.50466750000021</v>
      </c>
      <c r="L209" s="10">
        <v>0</v>
      </c>
      <c r="M209" s="10">
        <v>0</v>
      </c>
      <c r="N209" s="10">
        <f>((J209)*0.83333%)*-1</f>
        <v>-3.3249867000000002</v>
      </c>
      <c r="O209" s="53">
        <f>SUM(J209:N209)</f>
        <v>58.170345799999794</v>
      </c>
    </row>
    <row r="210" spans="2:15" x14ac:dyDescent="0.25">
      <c r="B210" s="51" t="s">
        <v>21</v>
      </c>
      <c r="C210" s="3" t="s">
        <v>247</v>
      </c>
      <c r="D210" s="31" t="s">
        <v>2668</v>
      </c>
      <c r="E210" s="23" t="s">
        <v>246</v>
      </c>
      <c r="F210" s="24">
        <v>41143</v>
      </c>
      <c r="G210" s="12">
        <v>3153</v>
      </c>
      <c r="H210" s="4" t="s">
        <v>203</v>
      </c>
      <c r="I210" s="4" t="s">
        <v>78</v>
      </c>
      <c r="J210" s="20">
        <v>420</v>
      </c>
      <c r="K210" s="20">
        <v>-354.68964999999946</v>
      </c>
      <c r="L210" s="10">
        <v>0</v>
      </c>
      <c r="M210" s="10">
        <v>0</v>
      </c>
      <c r="N210" s="10">
        <f>((J210)*0.83333%)*-1</f>
        <v>-3.4999859999999998</v>
      </c>
      <c r="O210" s="53">
        <f>SUM(J210:N210)</f>
        <v>61.81036400000054</v>
      </c>
    </row>
    <row r="211" spans="2:15" x14ac:dyDescent="0.25">
      <c r="B211" s="51" t="s">
        <v>21</v>
      </c>
      <c r="C211" s="3" t="s">
        <v>247</v>
      </c>
      <c r="D211" s="31" t="s">
        <v>2668</v>
      </c>
      <c r="E211" s="23" t="s">
        <v>246</v>
      </c>
      <c r="F211" s="24">
        <v>41145</v>
      </c>
      <c r="G211" s="12">
        <v>3154</v>
      </c>
      <c r="H211" s="4" t="s">
        <v>184</v>
      </c>
      <c r="I211" s="4" t="s">
        <v>78</v>
      </c>
      <c r="J211" s="20">
        <v>865</v>
      </c>
      <c r="K211" s="20">
        <v>-730.01761250000152</v>
      </c>
      <c r="L211" s="10">
        <v>0</v>
      </c>
      <c r="M211" s="10">
        <v>0</v>
      </c>
      <c r="N211" s="10">
        <f>((J211)*0.83333%)*-1</f>
        <v>-7.2083044999999997</v>
      </c>
      <c r="O211" s="53">
        <f>SUM(J211:N211)</f>
        <v>127.77408299999848</v>
      </c>
    </row>
    <row r="212" spans="2:15" x14ac:dyDescent="0.25">
      <c r="B212" s="51" t="s">
        <v>21</v>
      </c>
      <c r="C212" s="3" t="s">
        <v>247</v>
      </c>
      <c r="D212" s="31" t="s">
        <v>2668</v>
      </c>
      <c r="E212" s="23" t="s">
        <v>246</v>
      </c>
      <c r="F212" s="24">
        <v>41183</v>
      </c>
      <c r="G212" s="12">
        <v>3155</v>
      </c>
      <c r="H212" s="4" t="s">
        <v>204</v>
      </c>
      <c r="I212" s="4" t="s">
        <v>78</v>
      </c>
      <c r="J212" s="20">
        <v>699</v>
      </c>
      <c r="K212" s="20">
        <v>-582.64441749999946</v>
      </c>
      <c r="L212" s="10">
        <v>0</v>
      </c>
      <c r="M212" s="10">
        <v>0</v>
      </c>
      <c r="N212" s="10">
        <f>((J212)*0.83333%)*-1</f>
        <v>-5.8249766999999997</v>
      </c>
      <c r="O212" s="53">
        <f>SUM(J212:N212)</f>
        <v>110.53060580000054</v>
      </c>
    </row>
    <row r="213" spans="2:15" x14ac:dyDescent="0.25">
      <c r="B213" s="51" t="s">
        <v>21</v>
      </c>
      <c r="C213" s="3" t="s">
        <v>247</v>
      </c>
      <c r="D213" s="31" t="s">
        <v>2668</v>
      </c>
      <c r="E213" s="23" t="s">
        <v>246</v>
      </c>
      <c r="F213" s="24">
        <v>41190</v>
      </c>
      <c r="G213" s="12">
        <v>3156</v>
      </c>
      <c r="H213" s="4" t="s">
        <v>74</v>
      </c>
      <c r="I213" s="4" t="s">
        <v>78</v>
      </c>
      <c r="J213" s="20">
        <v>1999</v>
      </c>
      <c r="K213" s="20">
        <v>-1662.4066675000001</v>
      </c>
      <c r="L213" s="10">
        <v>0</v>
      </c>
      <c r="M213" s="10">
        <v>0</v>
      </c>
      <c r="N213" s="10">
        <f>((J213)*0.83333%)*-1</f>
        <v>-16.658266699999999</v>
      </c>
      <c r="O213" s="53">
        <f>SUM(J213:N213)</f>
        <v>319.93506579999985</v>
      </c>
    </row>
    <row r="214" spans="2:15" x14ac:dyDescent="0.25">
      <c r="B214" s="51" t="s">
        <v>21</v>
      </c>
      <c r="C214" s="3" t="s">
        <v>247</v>
      </c>
      <c r="D214" s="31" t="s">
        <v>2668</v>
      </c>
      <c r="E214" s="23" t="s">
        <v>246</v>
      </c>
      <c r="F214" s="24">
        <v>41248</v>
      </c>
      <c r="G214" s="12">
        <v>3008</v>
      </c>
      <c r="H214" s="4" t="s">
        <v>205</v>
      </c>
      <c r="I214" s="4" t="s">
        <v>78</v>
      </c>
      <c r="J214" s="20">
        <v>820</v>
      </c>
      <c r="K214" s="20">
        <v>-668.90264999999977</v>
      </c>
      <c r="L214" s="10">
        <v>0</v>
      </c>
      <c r="M214" s="10">
        <v>0</v>
      </c>
      <c r="N214" s="10">
        <f>((J214)*0.83333%)*-1</f>
        <v>-6.8333060000000003</v>
      </c>
      <c r="O214" s="53">
        <f>SUM(J214:N214)</f>
        <v>144.26404400000024</v>
      </c>
    </row>
    <row r="215" spans="2:15" x14ac:dyDescent="0.25">
      <c r="B215" s="51" t="s">
        <v>21</v>
      </c>
      <c r="C215" s="3" t="s">
        <v>247</v>
      </c>
      <c r="D215" s="31" t="s">
        <v>2668</v>
      </c>
      <c r="E215" s="23" t="s">
        <v>246</v>
      </c>
      <c r="F215" s="24">
        <v>41326</v>
      </c>
      <c r="G215" s="12">
        <v>3478</v>
      </c>
      <c r="H215" s="4" t="s">
        <v>206</v>
      </c>
      <c r="I215" s="4" t="s">
        <v>39</v>
      </c>
      <c r="J215" s="20">
        <v>680</v>
      </c>
      <c r="K215" s="20">
        <v>-540.1661000000006</v>
      </c>
      <c r="L215" s="10">
        <v>0</v>
      </c>
      <c r="M215" s="10">
        <v>0</v>
      </c>
      <c r="N215" s="10">
        <f>((J215)*0.83333%)*-1</f>
        <v>-5.6666439999999998</v>
      </c>
      <c r="O215" s="53">
        <f>SUM(J215:N215)</f>
        <v>134.16725599999941</v>
      </c>
    </row>
    <row r="216" spans="2:15" x14ac:dyDescent="0.25">
      <c r="B216" s="51" t="s">
        <v>21</v>
      </c>
      <c r="C216" s="3" t="s">
        <v>247</v>
      </c>
      <c r="D216" s="31" t="s">
        <v>2668</v>
      </c>
      <c r="E216" s="23" t="s">
        <v>246</v>
      </c>
      <c r="F216" s="24">
        <v>41449</v>
      </c>
      <c r="G216" s="12">
        <v>3490</v>
      </c>
      <c r="H216" s="4" t="s">
        <v>207</v>
      </c>
      <c r="I216" s="4" t="s">
        <v>208</v>
      </c>
      <c r="J216" s="20">
        <v>824</v>
      </c>
      <c r="K216" s="20">
        <v>-626.78598000000022</v>
      </c>
      <c r="L216" s="10">
        <v>0</v>
      </c>
      <c r="M216" s="10">
        <v>0</v>
      </c>
      <c r="N216" s="10">
        <f>((J216)*0.83333%)*-1</f>
        <v>-6.8666391999999998</v>
      </c>
      <c r="O216" s="53">
        <f>SUM(J216:N216)</f>
        <v>190.34738079999977</v>
      </c>
    </row>
    <row r="217" spans="2:15" x14ac:dyDescent="0.25">
      <c r="B217" s="51" t="s">
        <v>21</v>
      </c>
      <c r="C217" s="3" t="s">
        <v>247</v>
      </c>
      <c r="D217" s="31" t="s">
        <v>2668</v>
      </c>
      <c r="E217" s="23" t="s">
        <v>246</v>
      </c>
      <c r="F217" s="24">
        <v>41449</v>
      </c>
      <c r="G217" s="12">
        <v>3479</v>
      </c>
      <c r="H217" s="4" t="s">
        <v>209</v>
      </c>
      <c r="I217" s="4" t="s">
        <v>44</v>
      </c>
      <c r="J217" s="20">
        <v>1200</v>
      </c>
      <c r="K217" s="20">
        <v>-912.78899999999965</v>
      </c>
      <c r="L217" s="10">
        <v>0</v>
      </c>
      <c r="M217" s="10">
        <v>0</v>
      </c>
      <c r="N217" s="10">
        <f>((J217)*0.83333%)*-1</f>
        <v>-9.9999599999999997</v>
      </c>
      <c r="O217" s="53">
        <f>SUM(J217:N217)</f>
        <v>277.21104000000037</v>
      </c>
    </row>
    <row r="218" spans="2:15" x14ac:dyDescent="0.25">
      <c r="B218" s="51" t="s">
        <v>21</v>
      </c>
      <c r="C218" s="3" t="s">
        <v>247</v>
      </c>
      <c r="D218" s="31" t="s">
        <v>2668</v>
      </c>
      <c r="E218" s="23" t="s">
        <v>246</v>
      </c>
      <c r="F218" s="24">
        <v>41449</v>
      </c>
      <c r="G218" s="12">
        <v>3491</v>
      </c>
      <c r="H218" s="4" t="s">
        <v>207</v>
      </c>
      <c r="I218" s="4" t="s">
        <v>65</v>
      </c>
      <c r="J218" s="20">
        <v>824</v>
      </c>
      <c r="K218" s="20">
        <v>-626.78598000000022</v>
      </c>
      <c r="L218" s="10">
        <v>0</v>
      </c>
      <c r="M218" s="10">
        <v>0</v>
      </c>
      <c r="N218" s="10">
        <f>((J218)*0.83333%)*-1</f>
        <v>-6.8666391999999998</v>
      </c>
      <c r="O218" s="53">
        <f>SUM(J218:N218)</f>
        <v>190.34738079999977</v>
      </c>
    </row>
    <row r="219" spans="2:15" x14ac:dyDescent="0.25">
      <c r="B219" s="51" t="s">
        <v>21</v>
      </c>
      <c r="C219" s="3" t="s">
        <v>247</v>
      </c>
      <c r="D219" s="31" t="s">
        <v>2668</v>
      </c>
      <c r="E219" s="23" t="s">
        <v>246</v>
      </c>
      <c r="F219" s="24">
        <v>41527</v>
      </c>
      <c r="G219" s="12">
        <v>3480</v>
      </c>
      <c r="H219" s="4" t="s">
        <v>210</v>
      </c>
      <c r="I219" s="4" t="s">
        <v>39</v>
      </c>
      <c r="J219" s="20">
        <v>1642</v>
      </c>
      <c r="K219" s="20">
        <v>-1213.9119649999996</v>
      </c>
      <c r="L219" s="10">
        <v>0</v>
      </c>
      <c r="M219" s="10">
        <v>0</v>
      </c>
      <c r="N219" s="10">
        <f>((J219)*0.83333%)*-1</f>
        <v>-13.6832786</v>
      </c>
      <c r="O219" s="53">
        <f>SUM(J219:N219)</f>
        <v>414.40475640000045</v>
      </c>
    </row>
    <row r="220" spans="2:15" x14ac:dyDescent="0.25">
      <c r="B220" s="51" t="s">
        <v>21</v>
      </c>
      <c r="C220" s="3" t="s">
        <v>247</v>
      </c>
      <c r="D220" s="31" t="s">
        <v>2668</v>
      </c>
      <c r="E220" s="23" t="s">
        <v>246</v>
      </c>
      <c r="F220" s="24">
        <v>41667</v>
      </c>
      <c r="G220" s="12">
        <v>3477</v>
      </c>
      <c r="H220" s="4" t="s">
        <v>194</v>
      </c>
      <c r="I220" s="4" t="s">
        <v>88</v>
      </c>
      <c r="J220" s="20">
        <v>1659</v>
      </c>
      <c r="K220" s="20">
        <v>-1162.8536175000002</v>
      </c>
      <c r="L220" s="10">
        <v>0</v>
      </c>
      <c r="M220" s="10">
        <v>0</v>
      </c>
      <c r="N220" s="10">
        <f>((J220)*0.83333%)*-1</f>
        <v>-13.8249447</v>
      </c>
      <c r="O220" s="53">
        <f>SUM(J220:N220)</f>
        <v>482.32143779999984</v>
      </c>
    </row>
    <row r="221" spans="2:15" x14ac:dyDescent="0.25">
      <c r="B221" s="51" t="s">
        <v>21</v>
      </c>
      <c r="C221" s="3" t="s">
        <v>247</v>
      </c>
      <c r="D221" s="31" t="s">
        <v>2668</v>
      </c>
      <c r="E221" s="23" t="s">
        <v>246</v>
      </c>
      <c r="F221" s="25">
        <v>41897</v>
      </c>
      <c r="G221" s="13">
        <v>3493</v>
      </c>
      <c r="H221" s="7" t="s">
        <v>211</v>
      </c>
      <c r="I221" s="7" t="s">
        <v>105</v>
      </c>
      <c r="J221" s="20">
        <v>1688</v>
      </c>
      <c r="K221" s="20">
        <v>-1076.8152599999989</v>
      </c>
      <c r="L221" s="10">
        <v>0</v>
      </c>
      <c r="M221" s="10">
        <v>0</v>
      </c>
      <c r="N221" s="10">
        <f>((J221)*0.83333%)*-1</f>
        <v>-14.0666104</v>
      </c>
      <c r="O221" s="53">
        <f>SUM(J221:N221)</f>
        <v>597.11812960000111</v>
      </c>
    </row>
    <row r="222" spans="2:15" x14ac:dyDescent="0.25">
      <c r="B222" s="51" t="s">
        <v>21</v>
      </c>
      <c r="C222" s="3" t="s">
        <v>247</v>
      </c>
      <c r="D222" s="31" t="s">
        <v>2668</v>
      </c>
      <c r="E222" s="23" t="s">
        <v>246</v>
      </c>
      <c r="F222" s="25">
        <v>42173</v>
      </c>
      <c r="G222" s="13">
        <v>3640</v>
      </c>
      <c r="H222" s="7" t="s">
        <v>212</v>
      </c>
      <c r="I222" s="7"/>
      <c r="J222" s="20">
        <v>2700</v>
      </c>
      <c r="K222" s="20">
        <v>-1507.49775</v>
      </c>
      <c r="L222" s="10">
        <v>0</v>
      </c>
      <c r="M222" s="10">
        <v>0</v>
      </c>
      <c r="N222" s="10">
        <f>((J222)*0.83333%)*-1</f>
        <v>-22.49991</v>
      </c>
      <c r="O222" s="53">
        <f>SUM(J222:N222)</f>
        <v>1170.00234</v>
      </c>
    </row>
    <row r="223" spans="2:15" x14ac:dyDescent="0.25">
      <c r="B223" s="51" t="s">
        <v>21</v>
      </c>
      <c r="C223" s="3" t="s">
        <v>247</v>
      </c>
      <c r="D223" s="31" t="s">
        <v>2668</v>
      </c>
      <c r="E223" s="23" t="s">
        <v>246</v>
      </c>
      <c r="F223" s="24">
        <v>42744</v>
      </c>
      <c r="G223" s="12">
        <v>3633</v>
      </c>
      <c r="H223" s="4" t="s">
        <v>213</v>
      </c>
      <c r="I223" s="4" t="s">
        <v>90</v>
      </c>
      <c r="J223" s="20">
        <v>2115.0500000000002</v>
      </c>
      <c r="K223" s="20">
        <v>-858.42615412499981</v>
      </c>
      <c r="L223" s="10">
        <v>0</v>
      </c>
      <c r="M223" s="10">
        <v>0</v>
      </c>
      <c r="N223" s="10">
        <f>((J223)*0.83333%)*-1</f>
        <v>-17.625346165000003</v>
      </c>
      <c r="O223" s="53">
        <f>SUM(J223:N223)</f>
        <v>1238.9984997100003</v>
      </c>
    </row>
    <row r="224" spans="2:15" x14ac:dyDescent="0.25">
      <c r="B224" s="51" t="s">
        <v>21</v>
      </c>
      <c r="C224" s="3" t="s">
        <v>247</v>
      </c>
      <c r="D224" s="31" t="s">
        <v>2668</v>
      </c>
      <c r="E224" s="23" t="s">
        <v>246</v>
      </c>
      <c r="F224" s="24">
        <v>42744</v>
      </c>
      <c r="G224" s="12">
        <v>3637</v>
      </c>
      <c r="H224" s="4" t="s">
        <v>213</v>
      </c>
      <c r="I224" s="4" t="s">
        <v>90</v>
      </c>
      <c r="J224" s="20">
        <v>2115.0500000000002</v>
      </c>
      <c r="K224" s="20">
        <v>-858.42615412499981</v>
      </c>
      <c r="L224" s="10">
        <v>0</v>
      </c>
      <c r="M224" s="10">
        <v>0</v>
      </c>
      <c r="N224" s="10">
        <f>((J224)*0.83333%)*-1</f>
        <v>-17.625346165000003</v>
      </c>
      <c r="O224" s="53">
        <f>SUM(J224:N224)</f>
        <v>1238.9984997100003</v>
      </c>
    </row>
    <row r="225" spans="2:15" x14ac:dyDescent="0.25">
      <c r="B225" s="51" t="s">
        <v>21</v>
      </c>
      <c r="C225" s="3" t="s">
        <v>247</v>
      </c>
      <c r="D225" s="31" t="s">
        <v>2668</v>
      </c>
      <c r="E225" s="23" t="s">
        <v>246</v>
      </c>
      <c r="F225" s="24">
        <v>43056</v>
      </c>
      <c r="G225" s="12">
        <v>3578</v>
      </c>
      <c r="H225" s="4" t="s">
        <v>214</v>
      </c>
      <c r="I225" s="4" t="s">
        <v>78</v>
      </c>
      <c r="J225" s="20">
        <v>180.68</v>
      </c>
      <c r="K225" s="20">
        <v>-57.885516100000032</v>
      </c>
      <c r="L225" s="10">
        <v>0</v>
      </c>
      <c r="M225" s="10">
        <v>0</v>
      </c>
      <c r="N225" s="10">
        <f>((J225)*0.83333%)*-1</f>
        <v>-1.505660644</v>
      </c>
      <c r="O225" s="53">
        <f>SUM(J225:N225)</f>
        <v>121.28882325599997</v>
      </c>
    </row>
    <row r="226" spans="2:15" x14ac:dyDescent="0.25">
      <c r="B226" s="51" t="s">
        <v>21</v>
      </c>
      <c r="C226" s="3" t="s">
        <v>247</v>
      </c>
      <c r="D226" s="31" t="s">
        <v>2668</v>
      </c>
      <c r="E226" s="23" t="s">
        <v>246</v>
      </c>
      <c r="F226" s="24">
        <v>43056</v>
      </c>
      <c r="G226" s="12">
        <v>3623</v>
      </c>
      <c r="H226" s="4" t="s">
        <v>214</v>
      </c>
      <c r="I226" s="4" t="s">
        <v>215</v>
      </c>
      <c r="J226" s="20">
        <v>180.68</v>
      </c>
      <c r="K226" s="20">
        <v>-57.885516100000032</v>
      </c>
      <c r="L226" s="10">
        <v>0</v>
      </c>
      <c r="M226" s="10">
        <v>0</v>
      </c>
      <c r="N226" s="10">
        <f>((J226)*0.83333%)*-1</f>
        <v>-1.505660644</v>
      </c>
      <c r="O226" s="53">
        <f>SUM(J226:N226)</f>
        <v>121.28882325599997</v>
      </c>
    </row>
    <row r="227" spans="2:15" x14ac:dyDescent="0.25">
      <c r="B227" s="51" t="s">
        <v>21</v>
      </c>
      <c r="C227" s="3" t="s">
        <v>247</v>
      </c>
      <c r="D227" s="31" t="s">
        <v>2668</v>
      </c>
      <c r="E227" s="23" t="s">
        <v>246</v>
      </c>
      <c r="F227" s="24">
        <v>43056</v>
      </c>
      <c r="G227" s="12">
        <v>3565</v>
      </c>
      <c r="H227" s="4" t="s">
        <v>216</v>
      </c>
      <c r="I227" s="4" t="s">
        <v>217</v>
      </c>
      <c r="J227" s="20">
        <v>8133.13</v>
      </c>
      <c r="K227" s="20">
        <v>-2605.7518057250004</v>
      </c>
      <c r="L227" s="10">
        <v>0</v>
      </c>
      <c r="M227" s="10">
        <v>0</v>
      </c>
      <c r="N227" s="10">
        <f>((J227)*0.83333%)*-1</f>
        <v>-67.775812228999996</v>
      </c>
      <c r="O227" s="53">
        <f>SUM(J227:N227)</f>
        <v>5459.6023820459995</v>
      </c>
    </row>
    <row r="228" spans="2:15" x14ac:dyDescent="0.25">
      <c r="B228" s="51" t="s">
        <v>21</v>
      </c>
      <c r="C228" s="3" t="s">
        <v>247</v>
      </c>
      <c r="D228" s="31" t="s">
        <v>2668</v>
      </c>
      <c r="E228" s="23" t="s">
        <v>246</v>
      </c>
      <c r="F228" s="24">
        <v>43056</v>
      </c>
      <c r="G228" s="12">
        <v>3586</v>
      </c>
      <c r="H228" s="4" t="s">
        <v>214</v>
      </c>
      <c r="I228" s="4" t="s">
        <v>218</v>
      </c>
      <c r="J228" s="20">
        <v>180.68</v>
      </c>
      <c r="K228" s="20">
        <v>-57.885516100000032</v>
      </c>
      <c r="L228" s="10">
        <v>0</v>
      </c>
      <c r="M228" s="10">
        <v>0</v>
      </c>
      <c r="N228" s="10">
        <f>((J228)*0.83333%)*-1</f>
        <v>-1.505660644</v>
      </c>
      <c r="O228" s="53">
        <f>SUM(J228:N228)</f>
        <v>121.28882325599997</v>
      </c>
    </row>
    <row r="229" spans="2:15" x14ac:dyDescent="0.25">
      <c r="B229" s="51" t="s">
        <v>21</v>
      </c>
      <c r="C229" s="3" t="s">
        <v>247</v>
      </c>
      <c r="D229" s="31" t="s">
        <v>2668</v>
      </c>
      <c r="E229" s="23" t="s">
        <v>246</v>
      </c>
      <c r="F229" s="24">
        <v>43056</v>
      </c>
      <c r="G229" s="12">
        <v>3628</v>
      </c>
      <c r="H229" s="4" t="s">
        <v>214</v>
      </c>
      <c r="I229" s="4" t="s">
        <v>60</v>
      </c>
      <c r="J229" s="20">
        <v>180.68</v>
      </c>
      <c r="K229" s="20">
        <v>-57.885516100000032</v>
      </c>
      <c r="L229" s="10">
        <v>0</v>
      </c>
      <c r="M229" s="10">
        <v>0</v>
      </c>
      <c r="N229" s="10">
        <f>((J229)*0.83333%)*-1</f>
        <v>-1.505660644</v>
      </c>
      <c r="O229" s="53">
        <f>SUM(J229:N229)</f>
        <v>121.28882325599997</v>
      </c>
    </row>
    <row r="230" spans="2:15" x14ac:dyDescent="0.25">
      <c r="B230" s="51" t="s">
        <v>21</v>
      </c>
      <c r="C230" s="3" t="s">
        <v>247</v>
      </c>
      <c r="D230" s="31" t="s">
        <v>2668</v>
      </c>
      <c r="E230" s="23" t="s">
        <v>246</v>
      </c>
      <c r="F230" s="24">
        <v>43056</v>
      </c>
      <c r="G230" s="12">
        <v>3604</v>
      </c>
      <c r="H230" s="4" t="s">
        <v>214</v>
      </c>
      <c r="I230" s="4" t="s">
        <v>217</v>
      </c>
      <c r="J230" s="20">
        <v>180.68</v>
      </c>
      <c r="K230" s="20">
        <v>-57.885516100000032</v>
      </c>
      <c r="L230" s="10">
        <v>0</v>
      </c>
      <c r="M230" s="10">
        <v>0</v>
      </c>
      <c r="N230" s="10">
        <f>((J230)*0.83333%)*-1</f>
        <v>-1.505660644</v>
      </c>
      <c r="O230" s="53">
        <f>SUM(J230:N230)</f>
        <v>121.28882325599997</v>
      </c>
    </row>
    <row r="231" spans="2:15" x14ac:dyDescent="0.25">
      <c r="B231" s="51" t="s">
        <v>21</v>
      </c>
      <c r="C231" s="3" t="s">
        <v>247</v>
      </c>
      <c r="D231" s="31" t="s">
        <v>2668</v>
      </c>
      <c r="E231" s="23" t="s">
        <v>246</v>
      </c>
      <c r="F231" s="24">
        <v>43056</v>
      </c>
      <c r="G231" s="12">
        <v>3571</v>
      </c>
      <c r="H231" s="4" t="s">
        <v>214</v>
      </c>
      <c r="I231" s="4" t="s">
        <v>219</v>
      </c>
      <c r="J231" s="20">
        <v>180.68</v>
      </c>
      <c r="K231" s="20">
        <v>-57.885516100000032</v>
      </c>
      <c r="L231" s="10">
        <v>0</v>
      </c>
      <c r="M231" s="10">
        <v>0</v>
      </c>
      <c r="N231" s="10">
        <f>((J231)*0.83333%)*-1</f>
        <v>-1.505660644</v>
      </c>
      <c r="O231" s="53">
        <f>SUM(J231:N231)</f>
        <v>121.28882325599997</v>
      </c>
    </row>
    <row r="232" spans="2:15" x14ac:dyDescent="0.25">
      <c r="B232" s="51" t="s">
        <v>21</v>
      </c>
      <c r="C232" s="3" t="s">
        <v>247</v>
      </c>
      <c r="D232" s="31" t="s">
        <v>2668</v>
      </c>
      <c r="E232" s="23" t="s">
        <v>246</v>
      </c>
      <c r="F232" s="24">
        <v>43056</v>
      </c>
      <c r="G232" s="12">
        <v>3620</v>
      </c>
      <c r="H232" s="4" t="s">
        <v>214</v>
      </c>
      <c r="I232" s="4" t="s">
        <v>220</v>
      </c>
      <c r="J232" s="20">
        <v>180.68</v>
      </c>
      <c r="K232" s="20">
        <v>-57.885516100000032</v>
      </c>
      <c r="L232" s="10">
        <v>0</v>
      </c>
      <c r="M232" s="10">
        <v>0</v>
      </c>
      <c r="N232" s="10">
        <f>((J232)*0.83333%)*-1</f>
        <v>-1.505660644</v>
      </c>
      <c r="O232" s="53">
        <f>SUM(J232:N232)</f>
        <v>121.28882325599997</v>
      </c>
    </row>
    <row r="233" spans="2:15" x14ac:dyDescent="0.25">
      <c r="B233" s="51" t="s">
        <v>21</v>
      </c>
      <c r="C233" s="3" t="s">
        <v>247</v>
      </c>
      <c r="D233" s="31" t="s">
        <v>2668</v>
      </c>
      <c r="E233" s="23" t="s">
        <v>246</v>
      </c>
      <c r="F233" s="24">
        <v>43056</v>
      </c>
      <c r="G233" s="12">
        <v>3589</v>
      </c>
      <c r="H233" s="4" t="s">
        <v>214</v>
      </c>
      <c r="I233" s="4" t="s">
        <v>221</v>
      </c>
      <c r="J233" s="20">
        <v>180.68</v>
      </c>
      <c r="K233" s="20">
        <v>-57.885516100000032</v>
      </c>
      <c r="L233" s="10">
        <v>0</v>
      </c>
      <c r="M233" s="10">
        <v>0</v>
      </c>
      <c r="N233" s="10">
        <f>((J233)*0.83333%)*-1</f>
        <v>-1.505660644</v>
      </c>
      <c r="O233" s="53">
        <f>SUM(J233:N233)</f>
        <v>121.28882325599997</v>
      </c>
    </row>
    <row r="234" spans="2:15" x14ac:dyDescent="0.25">
      <c r="B234" s="51" t="s">
        <v>21</v>
      </c>
      <c r="C234" s="3" t="s">
        <v>247</v>
      </c>
      <c r="D234" s="31" t="s">
        <v>2668</v>
      </c>
      <c r="E234" s="23" t="s">
        <v>246</v>
      </c>
      <c r="F234" s="24">
        <v>43056</v>
      </c>
      <c r="G234" s="12">
        <v>3588</v>
      </c>
      <c r="H234" s="4" t="s">
        <v>214</v>
      </c>
      <c r="I234" s="4" t="s">
        <v>221</v>
      </c>
      <c r="J234" s="20">
        <v>180.68</v>
      </c>
      <c r="K234" s="20">
        <v>-57.885516100000032</v>
      </c>
      <c r="L234" s="10">
        <v>0</v>
      </c>
      <c r="M234" s="10">
        <v>0</v>
      </c>
      <c r="N234" s="10">
        <f>((J234)*0.83333%)*-1</f>
        <v>-1.505660644</v>
      </c>
      <c r="O234" s="53">
        <f>SUM(J234:N234)</f>
        <v>121.28882325599997</v>
      </c>
    </row>
    <row r="235" spans="2:15" x14ac:dyDescent="0.25">
      <c r="B235" s="51" t="s">
        <v>21</v>
      </c>
      <c r="C235" s="3" t="s">
        <v>247</v>
      </c>
      <c r="D235" s="31" t="s">
        <v>2668</v>
      </c>
      <c r="E235" s="23" t="s">
        <v>246</v>
      </c>
      <c r="F235" s="24">
        <v>43056</v>
      </c>
      <c r="G235" s="12">
        <v>3631</v>
      </c>
      <c r="H235" s="4" t="s">
        <v>214</v>
      </c>
      <c r="I235" s="4" t="s">
        <v>222</v>
      </c>
      <c r="J235" s="20">
        <v>180.68</v>
      </c>
      <c r="K235" s="20">
        <v>-57.885516100000032</v>
      </c>
      <c r="L235" s="10">
        <v>0</v>
      </c>
      <c r="M235" s="10">
        <v>0</v>
      </c>
      <c r="N235" s="10">
        <f>((J235)*0.83333%)*-1</f>
        <v>-1.505660644</v>
      </c>
      <c r="O235" s="53">
        <f>SUM(J235:N235)</f>
        <v>121.28882325599997</v>
      </c>
    </row>
    <row r="236" spans="2:15" x14ac:dyDescent="0.25">
      <c r="B236" s="51" t="s">
        <v>21</v>
      </c>
      <c r="C236" s="3" t="s">
        <v>247</v>
      </c>
      <c r="D236" s="31" t="s">
        <v>2668</v>
      </c>
      <c r="E236" s="23" t="s">
        <v>246</v>
      </c>
      <c r="F236" s="24">
        <v>43056</v>
      </c>
      <c r="G236" s="12">
        <v>3601</v>
      </c>
      <c r="H236" s="4" t="s">
        <v>214</v>
      </c>
      <c r="I236" s="4" t="s">
        <v>223</v>
      </c>
      <c r="J236" s="20">
        <v>180.68</v>
      </c>
      <c r="K236" s="20">
        <v>-57.885516100000032</v>
      </c>
      <c r="L236" s="10">
        <v>0</v>
      </c>
      <c r="M236" s="10">
        <v>0</v>
      </c>
      <c r="N236" s="10">
        <f>((J236)*0.83333%)*-1</f>
        <v>-1.505660644</v>
      </c>
      <c r="O236" s="53">
        <f>SUM(J236:N236)</f>
        <v>121.28882325599997</v>
      </c>
    </row>
    <row r="237" spans="2:15" x14ac:dyDescent="0.25">
      <c r="B237" s="51" t="s">
        <v>21</v>
      </c>
      <c r="C237" s="3" t="s">
        <v>247</v>
      </c>
      <c r="D237" s="31" t="s">
        <v>2668</v>
      </c>
      <c r="E237" s="23" t="s">
        <v>246</v>
      </c>
      <c r="F237" s="24">
        <v>43056</v>
      </c>
      <c r="G237" s="12">
        <v>3587</v>
      </c>
      <c r="H237" s="4" t="s">
        <v>214</v>
      </c>
      <c r="I237" s="4" t="s">
        <v>224</v>
      </c>
      <c r="J237" s="20">
        <v>180.68</v>
      </c>
      <c r="K237" s="20">
        <v>-57.885516100000032</v>
      </c>
      <c r="L237" s="10">
        <v>0</v>
      </c>
      <c r="M237" s="10">
        <v>0</v>
      </c>
      <c r="N237" s="10">
        <f>((J237)*0.83333%)*-1</f>
        <v>-1.505660644</v>
      </c>
      <c r="O237" s="53">
        <f>SUM(J237:N237)</f>
        <v>121.28882325599997</v>
      </c>
    </row>
    <row r="238" spans="2:15" x14ac:dyDescent="0.25">
      <c r="B238" s="51" t="s">
        <v>21</v>
      </c>
      <c r="C238" s="3" t="s">
        <v>247</v>
      </c>
      <c r="D238" s="31" t="s">
        <v>2668</v>
      </c>
      <c r="E238" s="23" t="s">
        <v>246</v>
      </c>
      <c r="F238" s="24">
        <v>43056</v>
      </c>
      <c r="G238" s="12">
        <v>3570</v>
      </c>
      <c r="H238" s="4" t="s">
        <v>214</v>
      </c>
      <c r="I238" s="4" t="s">
        <v>225</v>
      </c>
      <c r="J238" s="20">
        <v>180.68</v>
      </c>
      <c r="K238" s="20">
        <v>-57.885516100000032</v>
      </c>
      <c r="L238" s="10">
        <v>0</v>
      </c>
      <c r="M238" s="10">
        <v>0</v>
      </c>
      <c r="N238" s="10">
        <f>((J238)*0.83333%)*-1</f>
        <v>-1.505660644</v>
      </c>
      <c r="O238" s="53">
        <f>SUM(J238:N238)</f>
        <v>121.28882325599997</v>
      </c>
    </row>
    <row r="239" spans="2:15" x14ac:dyDescent="0.25">
      <c r="B239" s="51" t="s">
        <v>21</v>
      </c>
      <c r="C239" s="3" t="s">
        <v>247</v>
      </c>
      <c r="D239" s="31" t="s">
        <v>2668</v>
      </c>
      <c r="E239" s="23" t="s">
        <v>246</v>
      </c>
      <c r="F239" s="24">
        <v>43056</v>
      </c>
      <c r="G239" s="12">
        <v>3616</v>
      </c>
      <c r="H239" s="4" t="s">
        <v>214</v>
      </c>
      <c r="I239" s="4" t="s">
        <v>226</v>
      </c>
      <c r="J239" s="20">
        <v>180.68</v>
      </c>
      <c r="K239" s="20">
        <v>-57.885516100000032</v>
      </c>
      <c r="L239" s="10">
        <v>0</v>
      </c>
      <c r="M239" s="10">
        <v>0</v>
      </c>
      <c r="N239" s="10">
        <f>((J239)*0.83333%)*-1</f>
        <v>-1.505660644</v>
      </c>
      <c r="O239" s="53">
        <f>SUM(J239:N239)</f>
        <v>121.28882325599997</v>
      </c>
    </row>
    <row r="240" spans="2:15" x14ac:dyDescent="0.25">
      <c r="B240" s="51" t="s">
        <v>21</v>
      </c>
      <c r="C240" s="3" t="s">
        <v>247</v>
      </c>
      <c r="D240" s="31" t="s">
        <v>2668</v>
      </c>
      <c r="E240" s="23" t="s">
        <v>246</v>
      </c>
      <c r="F240" s="24">
        <v>43056</v>
      </c>
      <c r="G240" s="12">
        <v>3594</v>
      </c>
      <c r="H240" s="4" t="s">
        <v>214</v>
      </c>
      <c r="I240" s="4" t="s">
        <v>227</v>
      </c>
      <c r="J240" s="20">
        <v>180.68</v>
      </c>
      <c r="K240" s="20">
        <v>-57.885516100000032</v>
      </c>
      <c r="L240" s="10">
        <v>0</v>
      </c>
      <c r="M240" s="10">
        <v>0</v>
      </c>
      <c r="N240" s="10">
        <f>((J240)*0.83333%)*-1</f>
        <v>-1.505660644</v>
      </c>
      <c r="O240" s="53">
        <f>SUM(J240:N240)</f>
        <v>121.28882325599997</v>
      </c>
    </row>
    <row r="241" spans="2:15" x14ac:dyDescent="0.25">
      <c r="B241" s="51" t="s">
        <v>21</v>
      </c>
      <c r="C241" s="3" t="s">
        <v>247</v>
      </c>
      <c r="D241" s="31" t="s">
        <v>2668</v>
      </c>
      <c r="E241" s="23" t="s">
        <v>246</v>
      </c>
      <c r="F241" s="24">
        <v>43056</v>
      </c>
      <c r="G241" s="12">
        <v>3576</v>
      </c>
      <c r="H241" s="4" t="s">
        <v>214</v>
      </c>
      <c r="I241" s="4" t="s">
        <v>228</v>
      </c>
      <c r="J241" s="20">
        <v>180.68</v>
      </c>
      <c r="K241" s="20">
        <v>-57.885516100000032</v>
      </c>
      <c r="L241" s="10">
        <v>0</v>
      </c>
      <c r="M241" s="10">
        <v>0</v>
      </c>
      <c r="N241" s="10">
        <f>((J241)*0.83333%)*-1</f>
        <v>-1.505660644</v>
      </c>
      <c r="O241" s="53">
        <f>SUM(J241:N241)</f>
        <v>121.28882325599997</v>
      </c>
    </row>
    <row r="242" spans="2:15" x14ac:dyDescent="0.25">
      <c r="B242" s="51" t="s">
        <v>21</v>
      </c>
      <c r="C242" s="3" t="s">
        <v>247</v>
      </c>
      <c r="D242" s="31" t="s">
        <v>2668</v>
      </c>
      <c r="E242" s="23" t="s">
        <v>246</v>
      </c>
      <c r="F242" s="24">
        <v>43056</v>
      </c>
      <c r="G242" s="12">
        <v>3621</v>
      </c>
      <c r="H242" s="4" t="s">
        <v>214</v>
      </c>
      <c r="I242" s="4" t="s">
        <v>220</v>
      </c>
      <c r="J242" s="20">
        <v>180.68</v>
      </c>
      <c r="K242" s="20">
        <v>-57.885516100000032</v>
      </c>
      <c r="L242" s="10">
        <v>0</v>
      </c>
      <c r="M242" s="10">
        <v>0</v>
      </c>
      <c r="N242" s="10">
        <f>((J242)*0.83333%)*-1</f>
        <v>-1.505660644</v>
      </c>
      <c r="O242" s="53">
        <f>SUM(J242:N242)</f>
        <v>121.28882325599997</v>
      </c>
    </row>
    <row r="243" spans="2:15" x14ac:dyDescent="0.25">
      <c r="B243" s="51" t="s">
        <v>21</v>
      </c>
      <c r="C243" s="3" t="s">
        <v>247</v>
      </c>
      <c r="D243" s="31" t="s">
        <v>2668</v>
      </c>
      <c r="E243" s="23" t="s">
        <v>246</v>
      </c>
      <c r="F243" s="24">
        <v>43056</v>
      </c>
      <c r="G243" s="12">
        <v>3629</v>
      </c>
      <c r="H243" s="4" t="s">
        <v>214</v>
      </c>
      <c r="I243" s="4" t="s">
        <v>60</v>
      </c>
      <c r="J243" s="20">
        <v>180.68</v>
      </c>
      <c r="K243" s="20">
        <v>-57.885516100000032</v>
      </c>
      <c r="L243" s="10">
        <v>0</v>
      </c>
      <c r="M243" s="10">
        <v>0</v>
      </c>
      <c r="N243" s="10">
        <f>((J243)*0.83333%)*-1</f>
        <v>-1.505660644</v>
      </c>
      <c r="O243" s="53">
        <f>SUM(J243:N243)</f>
        <v>121.28882325599997</v>
      </c>
    </row>
    <row r="244" spans="2:15" x14ac:dyDescent="0.25">
      <c r="B244" s="51" t="s">
        <v>21</v>
      </c>
      <c r="C244" s="3" t="s">
        <v>247</v>
      </c>
      <c r="D244" s="31" t="s">
        <v>2668</v>
      </c>
      <c r="E244" s="23" t="s">
        <v>246</v>
      </c>
      <c r="F244" s="24">
        <v>43056</v>
      </c>
      <c r="G244" s="12">
        <v>3579</v>
      </c>
      <c r="H244" s="4" t="s">
        <v>214</v>
      </c>
      <c r="I244" s="4" t="s">
        <v>229</v>
      </c>
      <c r="J244" s="20">
        <v>180.68</v>
      </c>
      <c r="K244" s="20">
        <v>-57.885516100000032</v>
      </c>
      <c r="L244" s="10">
        <v>0</v>
      </c>
      <c r="M244" s="10">
        <v>0</v>
      </c>
      <c r="N244" s="10">
        <f>((J244)*0.83333%)*-1</f>
        <v>-1.505660644</v>
      </c>
      <c r="O244" s="53">
        <f>SUM(J244:N244)</f>
        <v>121.28882325599997</v>
      </c>
    </row>
    <row r="245" spans="2:15" x14ac:dyDescent="0.25">
      <c r="B245" s="51" t="s">
        <v>21</v>
      </c>
      <c r="C245" s="3" t="s">
        <v>247</v>
      </c>
      <c r="D245" s="31" t="s">
        <v>2668</v>
      </c>
      <c r="E245" s="23" t="s">
        <v>246</v>
      </c>
      <c r="F245" s="24">
        <v>43056</v>
      </c>
      <c r="G245" s="12">
        <v>3580</v>
      </c>
      <c r="H245" s="4" t="s">
        <v>230</v>
      </c>
      <c r="I245" s="4" t="s">
        <v>218</v>
      </c>
      <c r="J245" s="20">
        <v>180.68</v>
      </c>
      <c r="K245" s="20">
        <v>-57.885516100000032</v>
      </c>
      <c r="L245" s="10">
        <v>0</v>
      </c>
      <c r="M245" s="10">
        <v>0</v>
      </c>
      <c r="N245" s="10">
        <f>((J245)*0.83333%)*-1</f>
        <v>-1.505660644</v>
      </c>
      <c r="O245" s="53">
        <f>SUM(J245:N245)</f>
        <v>121.28882325599997</v>
      </c>
    </row>
    <row r="246" spans="2:15" x14ac:dyDescent="0.25">
      <c r="B246" s="51" t="s">
        <v>21</v>
      </c>
      <c r="C246" s="3" t="s">
        <v>247</v>
      </c>
      <c r="D246" s="31" t="s">
        <v>2668</v>
      </c>
      <c r="E246" s="23" t="s">
        <v>246</v>
      </c>
      <c r="F246" s="24">
        <v>43056</v>
      </c>
      <c r="G246" s="12">
        <v>3624</v>
      </c>
      <c r="H246" s="4" t="s">
        <v>214</v>
      </c>
      <c r="I246" s="4" t="s">
        <v>231</v>
      </c>
      <c r="J246" s="20">
        <v>180.68</v>
      </c>
      <c r="K246" s="20">
        <v>-57.885516100000032</v>
      </c>
      <c r="L246" s="10">
        <v>0</v>
      </c>
      <c r="M246" s="10">
        <v>0</v>
      </c>
      <c r="N246" s="10">
        <f>((J246)*0.83333%)*-1</f>
        <v>-1.505660644</v>
      </c>
      <c r="O246" s="53">
        <f>SUM(J246:N246)</f>
        <v>121.28882325599997</v>
      </c>
    </row>
    <row r="247" spans="2:15" x14ac:dyDescent="0.25">
      <c r="B247" s="51" t="s">
        <v>21</v>
      </c>
      <c r="C247" s="3" t="s">
        <v>247</v>
      </c>
      <c r="D247" s="31" t="s">
        <v>2668</v>
      </c>
      <c r="E247" s="23" t="s">
        <v>246</v>
      </c>
      <c r="F247" s="24">
        <v>43056</v>
      </c>
      <c r="G247" s="12">
        <v>3584</v>
      </c>
      <c r="H247" s="4" t="s">
        <v>214</v>
      </c>
      <c r="I247" s="4" t="s">
        <v>218</v>
      </c>
      <c r="J247" s="20">
        <v>180.68</v>
      </c>
      <c r="K247" s="20">
        <v>-57.885516100000032</v>
      </c>
      <c r="L247" s="10">
        <v>0</v>
      </c>
      <c r="M247" s="10">
        <v>0</v>
      </c>
      <c r="N247" s="10">
        <f>((J247)*0.83333%)*-1</f>
        <v>-1.505660644</v>
      </c>
      <c r="O247" s="53">
        <f>SUM(J247:N247)</f>
        <v>121.28882325599997</v>
      </c>
    </row>
    <row r="248" spans="2:15" x14ac:dyDescent="0.25">
      <c r="B248" s="51" t="s">
        <v>21</v>
      </c>
      <c r="C248" s="3" t="s">
        <v>247</v>
      </c>
      <c r="D248" s="31" t="s">
        <v>2668</v>
      </c>
      <c r="E248" s="23" t="s">
        <v>246</v>
      </c>
      <c r="F248" s="24">
        <v>43056</v>
      </c>
      <c r="G248" s="12">
        <v>3600</v>
      </c>
      <c r="H248" s="4" t="s">
        <v>214</v>
      </c>
      <c r="I248" s="4" t="s">
        <v>232</v>
      </c>
      <c r="J248" s="20">
        <v>180.68</v>
      </c>
      <c r="K248" s="20">
        <v>-57.885516100000032</v>
      </c>
      <c r="L248" s="10">
        <v>0</v>
      </c>
      <c r="M248" s="10">
        <v>0</v>
      </c>
      <c r="N248" s="10">
        <f>((J248)*0.83333%)*-1</f>
        <v>-1.505660644</v>
      </c>
      <c r="O248" s="53">
        <f>SUM(J248:N248)</f>
        <v>121.28882325599997</v>
      </c>
    </row>
    <row r="249" spans="2:15" x14ac:dyDescent="0.25">
      <c r="B249" s="51" t="s">
        <v>21</v>
      </c>
      <c r="C249" s="3" t="s">
        <v>247</v>
      </c>
      <c r="D249" s="31" t="s">
        <v>2668</v>
      </c>
      <c r="E249" s="23" t="s">
        <v>246</v>
      </c>
      <c r="F249" s="24">
        <v>43056</v>
      </c>
      <c r="G249" s="12">
        <v>3574</v>
      </c>
      <c r="H249" s="4" t="s">
        <v>214</v>
      </c>
      <c r="I249" s="4" t="s">
        <v>160</v>
      </c>
      <c r="J249" s="20">
        <v>180.68</v>
      </c>
      <c r="K249" s="20">
        <v>-57.885516100000032</v>
      </c>
      <c r="L249" s="10">
        <v>0</v>
      </c>
      <c r="M249" s="10">
        <v>0</v>
      </c>
      <c r="N249" s="10">
        <f>((J249)*0.83333%)*-1</f>
        <v>-1.505660644</v>
      </c>
      <c r="O249" s="53">
        <f>SUM(J249:N249)</f>
        <v>121.28882325599997</v>
      </c>
    </row>
    <row r="250" spans="2:15" x14ac:dyDescent="0.25">
      <c r="B250" s="51" t="s">
        <v>21</v>
      </c>
      <c r="C250" s="3" t="s">
        <v>247</v>
      </c>
      <c r="D250" s="31" t="s">
        <v>2668</v>
      </c>
      <c r="E250" s="23" t="s">
        <v>246</v>
      </c>
      <c r="F250" s="24">
        <v>43056</v>
      </c>
      <c r="G250" s="12">
        <v>3617</v>
      </c>
      <c r="H250" s="4" t="s">
        <v>214</v>
      </c>
      <c r="I250" s="4" t="s">
        <v>233</v>
      </c>
      <c r="J250" s="20">
        <v>180.68</v>
      </c>
      <c r="K250" s="20">
        <v>-57.885516100000032</v>
      </c>
      <c r="L250" s="10">
        <v>0</v>
      </c>
      <c r="M250" s="10">
        <v>0</v>
      </c>
      <c r="N250" s="10">
        <f>((J250)*0.83333%)*-1</f>
        <v>-1.505660644</v>
      </c>
      <c r="O250" s="53">
        <f>SUM(J250:N250)</f>
        <v>121.28882325599997</v>
      </c>
    </row>
    <row r="251" spans="2:15" x14ac:dyDescent="0.25">
      <c r="B251" s="51" t="s">
        <v>21</v>
      </c>
      <c r="C251" s="3" t="s">
        <v>247</v>
      </c>
      <c r="D251" s="31" t="s">
        <v>2668</v>
      </c>
      <c r="E251" s="23" t="s">
        <v>246</v>
      </c>
      <c r="F251" s="24">
        <v>43056</v>
      </c>
      <c r="G251" s="12">
        <v>3614</v>
      </c>
      <c r="H251" s="4" t="s">
        <v>230</v>
      </c>
      <c r="I251" s="4" t="s">
        <v>226</v>
      </c>
      <c r="J251" s="20">
        <v>180.68</v>
      </c>
      <c r="K251" s="20">
        <v>-57.885516100000032</v>
      </c>
      <c r="L251" s="10">
        <v>0</v>
      </c>
      <c r="M251" s="10">
        <v>0</v>
      </c>
      <c r="N251" s="10">
        <f>((J251)*0.83333%)*-1</f>
        <v>-1.505660644</v>
      </c>
      <c r="O251" s="53">
        <f>SUM(J251:N251)</f>
        <v>121.28882325599997</v>
      </c>
    </row>
    <row r="252" spans="2:15" x14ac:dyDescent="0.25">
      <c r="B252" s="51" t="s">
        <v>21</v>
      </c>
      <c r="C252" s="3" t="s">
        <v>247</v>
      </c>
      <c r="D252" s="31" t="s">
        <v>2668</v>
      </c>
      <c r="E252" s="23" t="s">
        <v>246</v>
      </c>
      <c r="F252" s="24">
        <v>43056</v>
      </c>
      <c r="G252" s="12">
        <v>3591</v>
      </c>
      <c r="H252" s="4" t="s">
        <v>214</v>
      </c>
      <c r="I252" s="4" t="s">
        <v>201</v>
      </c>
      <c r="J252" s="20">
        <v>180.68</v>
      </c>
      <c r="K252" s="20">
        <v>-57.885516100000032</v>
      </c>
      <c r="L252" s="10">
        <v>0</v>
      </c>
      <c r="M252" s="10">
        <v>0</v>
      </c>
      <c r="N252" s="10">
        <f>((J252)*0.83333%)*-1</f>
        <v>-1.505660644</v>
      </c>
      <c r="O252" s="53">
        <f>SUM(J252:N252)</f>
        <v>121.28882325599997</v>
      </c>
    </row>
    <row r="253" spans="2:15" x14ac:dyDescent="0.25">
      <c r="B253" s="51" t="s">
        <v>21</v>
      </c>
      <c r="C253" s="3" t="s">
        <v>247</v>
      </c>
      <c r="D253" s="31" t="s">
        <v>2668</v>
      </c>
      <c r="E253" s="23" t="s">
        <v>246</v>
      </c>
      <c r="F253" s="24">
        <v>43056</v>
      </c>
      <c r="G253" s="12">
        <v>3566</v>
      </c>
      <c r="H253" s="4" t="s">
        <v>234</v>
      </c>
      <c r="I253" s="4" t="s">
        <v>91</v>
      </c>
      <c r="J253" s="20">
        <v>1799.99</v>
      </c>
      <c r="K253" s="20">
        <v>-576.69591667500038</v>
      </c>
      <c r="L253" s="10">
        <v>0</v>
      </c>
      <c r="M253" s="10">
        <v>0</v>
      </c>
      <c r="N253" s="10">
        <f>((J253)*0.83333%)*-1</f>
        <v>-14.999856667</v>
      </c>
      <c r="O253" s="53">
        <f>SUM(J253:N253)</f>
        <v>1208.2942266579996</v>
      </c>
    </row>
    <row r="254" spans="2:15" x14ac:dyDescent="0.25">
      <c r="B254" s="51" t="s">
        <v>21</v>
      </c>
      <c r="C254" s="3" t="s">
        <v>247</v>
      </c>
      <c r="D254" s="31" t="s">
        <v>2668</v>
      </c>
      <c r="E254" s="23" t="s">
        <v>246</v>
      </c>
      <c r="F254" s="24">
        <v>43056</v>
      </c>
      <c r="G254" s="12">
        <v>3581</v>
      </c>
      <c r="H254" s="4" t="s">
        <v>214</v>
      </c>
      <c r="I254" s="4" t="s">
        <v>218</v>
      </c>
      <c r="J254" s="20">
        <v>180.68</v>
      </c>
      <c r="K254" s="20">
        <v>-57.885516100000032</v>
      </c>
      <c r="L254" s="10">
        <v>0</v>
      </c>
      <c r="M254" s="10">
        <v>0</v>
      </c>
      <c r="N254" s="10">
        <f>((J254)*0.83333%)*-1</f>
        <v>-1.505660644</v>
      </c>
      <c r="O254" s="53">
        <f>SUM(J254:N254)</f>
        <v>121.28882325599997</v>
      </c>
    </row>
    <row r="255" spans="2:15" x14ac:dyDescent="0.25">
      <c r="B255" s="51" t="s">
        <v>21</v>
      </c>
      <c r="C255" s="3" t="s">
        <v>247</v>
      </c>
      <c r="D255" s="31" t="s">
        <v>2668</v>
      </c>
      <c r="E255" s="23" t="s">
        <v>246</v>
      </c>
      <c r="F255" s="24">
        <v>43056</v>
      </c>
      <c r="G255" s="12">
        <v>3595</v>
      </c>
      <c r="H255" s="4" t="s">
        <v>214</v>
      </c>
      <c r="I255" s="4" t="s">
        <v>227</v>
      </c>
      <c r="J255" s="20">
        <v>180.68</v>
      </c>
      <c r="K255" s="20">
        <v>-57.885516100000032</v>
      </c>
      <c r="L255" s="10">
        <v>0</v>
      </c>
      <c r="M255" s="10">
        <v>0</v>
      </c>
      <c r="N255" s="10">
        <f>((J255)*0.83333%)*-1</f>
        <v>-1.505660644</v>
      </c>
      <c r="O255" s="53">
        <f>SUM(J255:N255)</f>
        <v>121.28882325599997</v>
      </c>
    </row>
    <row r="256" spans="2:15" x14ac:dyDescent="0.25">
      <c r="B256" s="51" t="s">
        <v>21</v>
      </c>
      <c r="C256" s="3" t="s">
        <v>247</v>
      </c>
      <c r="D256" s="31" t="s">
        <v>2668</v>
      </c>
      <c r="E256" s="23" t="s">
        <v>246</v>
      </c>
      <c r="F256" s="24">
        <v>43056</v>
      </c>
      <c r="G256" s="12">
        <v>3630</v>
      </c>
      <c r="H256" s="4" t="s">
        <v>214</v>
      </c>
      <c r="I256" s="4" t="s">
        <v>13</v>
      </c>
      <c r="J256" s="20">
        <v>180.68</v>
      </c>
      <c r="K256" s="20">
        <v>-57.885516100000032</v>
      </c>
      <c r="L256" s="10">
        <v>0</v>
      </c>
      <c r="M256" s="10">
        <v>0</v>
      </c>
      <c r="N256" s="10">
        <f>((J256)*0.83333%)*-1</f>
        <v>-1.505660644</v>
      </c>
      <c r="O256" s="53">
        <f>SUM(J256:N256)</f>
        <v>121.28882325599997</v>
      </c>
    </row>
    <row r="257" spans="2:15" x14ac:dyDescent="0.25">
      <c r="B257" s="51" t="s">
        <v>21</v>
      </c>
      <c r="C257" s="3" t="s">
        <v>247</v>
      </c>
      <c r="D257" s="31" t="s">
        <v>2668</v>
      </c>
      <c r="E257" s="23" t="s">
        <v>246</v>
      </c>
      <c r="F257" s="24">
        <v>43056</v>
      </c>
      <c r="G257" s="12">
        <v>3626</v>
      </c>
      <c r="H257" s="4" t="s">
        <v>230</v>
      </c>
      <c r="I257" s="4" t="s">
        <v>127</v>
      </c>
      <c r="J257" s="20">
        <v>180.68</v>
      </c>
      <c r="K257" s="20">
        <v>-57.885516100000032</v>
      </c>
      <c r="L257" s="10">
        <v>0</v>
      </c>
      <c r="M257" s="10">
        <v>0</v>
      </c>
      <c r="N257" s="10">
        <f>((J257)*0.83333%)*-1</f>
        <v>-1.505660644</v>
      </c>
      <c r="O257" s="53">
        <f>SUM(J257:N257)</f>
        <v>121.28882325599997</v>
      </c>
    </row>
    <row r="258" spans="2:15" x14ac:dyDescent="0.25">
      <c r="B258" s="51" t="s">
        <v>21</v>
      </c>
      <c r="C258" s="3" t="s">
        <v>247</v>
      </c>
      <c r="D258" s="31" t="s">
        <v>2668</v>
      </c>
      <c r="E258" s="23" t="s">
        <v>246</v>
      </c>
      <c r="F258" s="24">
        <v>43056</v>
      </c>
      <c r="G258" s="12">
        <v>3583</v>
      </c>
      <c r="H258" s="4" t="s">
        <v>214</v>
      </c>
      <c r="I258" s="4" t="s">
        <v>218</v>
      </c>
      <c r="J258" s="20">
        <v>180.68</v>
      </c>
      <c r="K258" s="20">
        <v>-57.885516100000032</v>
      </c>
      <c r="L258" s="10">
        <v>0</v>
      </c>
      <c r="M258" s="10">
        <v>0</v>
      </c>
      <c r="N258" s="10">
        <f>((J258)*0.83333%)*-1</f>
        <v>-1.505660644</v>
      </c>
      <c r="O258" s="53">
        <f>SUM(J258:N258)</f>
        <v>121.28882325599997</v>
      </c>
    </row>
    <row r="259" spans="2:15" x14ac:dyDescent="0.25">
      <c r="B259" s="51" t="s">
        <v>21</v>
      </c>
      <c r="C259" s="3" t="s">
        <v>247</v>
      </c>
      <c r="D259" s="31" t="s">
        <v>2668</v>
      </c>
      <c r="E259" s="23" t="s">
        <v>246</v>
      </c>
      <c r="F259" s="24">
        <v>43056</v>
      </c>
      <c r="G259" s="12">
        <v>3597</v>
      </c>
      <c r="H259" s="4" t="s">
        <v>214</v>
      </c>
      <c r="I259" s="4" t="s">
        <v>227</v>
      </c>
      <c r="J259" s="20">
        <v>180.68</v>
      </c>
      <c r="K259" s="20">
        <v>-57.885516100000032</v>
      </c>
      <c r="L259" s="10">
        <v>0</v>
      </c>
      <c r="M259" s="10">
        <v>0</v>
      </c>
      <c r="N259" s="10">
        <f>((J259)*0.83333%)*-1</f>
        <v>-1.505660644</v>
      </c>
      <c r="O259" s="53">
        <f>SUM(J259:N259)</f>
        <v>121.28882325599997</v>
      </c>
    </row>
    <row r="260" spans="2:15" x14ac:dyDescent="0.25">
      <c r="B260" s="51" t="s">
        <v>21</v>
      </c>
      <c r="C260" s="3" t="s">
        <v>247</v>
      </c>
      <c r="D260" s="31" t="s">
        <v>2668</v>
      </c>
      <c r="E260" s="23" t="s">
        <v>246</v>
      </c>
      <c r="F260" s="24">
        <v>43056</v>
      </c>
      <c r="G260" s="12">
        <v>3582</v>
      </c>
      <c r="H260" s="4" t="s">
        <v>214</v>
      </c>
      <c r="I260" s="4" t="s">
        <v>218</v>
      </c>
      <c r="J260" s="20">
        <v>180.68</v>
      </c>
      <c r="K260" s="20">
        <v>-57.885516100000032</v>
      </c>
      <c r="L260" s="10">
        <v>0</v>
      </c>
      <c r="M260" s="10">
        <v>0</v>
      </c>
      <c r="N260" s="10">
        <f>((J260)*0.83333%)*-1</f>
        <v>-1.505660644</v>
      </c>
      <c r="O260" s="53">
        <f>SUM(J260:N260)</f>
        <v>121.28882325599997</v>
      </c>
    </row>
    <row r="261" spans="2:15" x14ac:dyDescent="0.25">
      <c r="B261" s="51" t="s">
        <v>21</v>
      </c>
      <c r="C261" s="3" t="s">
        <v>247</v>
      </c>
      <c r="D261" s="31" t="s">
        <v>2668</v>
      </c>
      <c r="E261" s="23" t="s">
        <v>246</v>
      </c>
      <c r="F261" s="24">
        <v>43056</v>
      </c>
      <c r="G261" s="12">
        <v>3585</v>
      </c>
      <c r="H261" s="4" t="s">
        <v>214</v>
      </c>
      <c r="I261" s="4" t="s">
        <v>218</v>
      </c>
      <c r="J261" s="20">
        <v>180.68</v>
      </c>
      <c r="K261" s="20">
        <v>-57.885516100000032</v>
      </c>
      <c r="L261" s="10">
        <v>0</v>
      </c>
      <c r="M261" s="10">
        <v>0</v>
      </c>
      <c r="N261" s="10">
        <f>((J261)*0.83333%)*-1</f>
        <v>-1.505660644</v>
      </c>
      <c r="O261" s="53">
        <f>SUM(J261:N261)</f>
        <v>121.28882325599997</v>
      </c>
    </row>
    <row r="262" spans="2:15" x14ac:dyDescent="0.25">
      <c r="B262" s="51" t="s">
        <v>21</v>
      </c>
      <c r="C262" s="3" t="s">
        <v>247</v>
      </c>
      <c r="D262" s="31" t="s">
        <v>2668</v>
      </c>
      <c r="E262" s="23" t="s">
        <v>246</v>
      </c>
      <c r="F262" s="24">
        <v>43056</v>
      </c>
      <c r="G262" s="12">
        <v>3573</v>
      </c>
      <c r="H262" s="4" t="s">
        <v>214</v>
      </c>
      <c r="I262" s="4" t="s">
        <v>235</v>
      </c>
      <c r="J262" s="20">
        <v>180.68</v>
      </c>
      <c r="K262" s="20">
        <v>-57.885516100000032</v>
      </c>
      <c r="L262" s="10">
        <v>0</v>
      </c>
      <c r="M262" s="10">
        <v>0</v>
      </c>
      <c r="N262" s="10">
        <f>((J262)*0.83333%)*-1</f>
        <v>-1.505660644</v>
      </c>
      <c r="O262" s="53">
        <f>SUM(J262:N262)</f>
        <v>121.28882325599997</v>
      </c>
    </row>
    <row r="263" spans="2:15" x14ac:dyDescent="0.25">
      <c r="B263" s="51" t="s">
        <v>21</v>
      </c>
      <c r="C263" s="3" t="s">
        <v>247</v>
      </c>
      <c r="D263" s="31" t="s">
        <v>2668</v>
      </c>
      <c r="E263" s="23" t="s">
        <v>246</v>
      </c>
      <c r="F263" s="24">
        <v>43056</v>
      </c>
      <c r="G263" s="12">
        <v>3605</v>
      </c>
      <c r="H263" s="4" t="s">
        <v>214</v>
      </c>
      <c r="I263" s="4" t="s">
        <v>217</v>
      </c>
      <c r="J263" s="20">
        <v>180.68</v>
      </c>
      <c r="K263" s="20">
        <v>-57.885516100000032</v>
      </c>
      <c r="L263" s="10">
        <v>0</v>
      </c>
      <c r="M263" s="10">
        <v>0</v>
      </c>
      <c r="N263" s="10">
        <f>((J263)*0.83333%)*-1</f>
        <v>-1.505660644</v>
      </c>
      <c r="O263" s="53">
        <f>SUM(J263:N263)</f>
        <v>121.28882325599997</v>
      </c>
    </row>
    <row r="264" spans="2:15" x14ac:dyDescent="0.25">
      <c r="B264" s="51" t="s">
        <v>21</v>
      </c>
      <c r="C264" s="3" t="s">
        <v>247</v>
      </c>
      <c r="D264" s="31" t="s">
        <v>2668</v>
      </c>
      <c r="E264" s="23" t="s">
        <v>246</v>
      </c>
      <c r="F264" s="24">
        <v>43056</v>
      </c>
      <c r="G264" s="12">
        <v>3577</v>
      </c>
      <c r="H264" s="4" t="s">
        <v>214</v>
      </c>
      <c r="I264" s="4" t="s">
        <v>228</v>
      </c>
      <c r="J264" s="20">
        <v>180.68</v>
      </c>
      <c r="K264" s="20">
        <v>-57.885516100000032</v>
      </c>
      <c r="L264" s="10">
        <v>0</v>
      </c>
      <c r="M264" s="10">
        <v>0</v>
      </c>
      <c r="N264" s="10">
        <f>((J264)*0.83333%)*-1</f>
        <v>-1.505660644</v>
      </c>
      <c r="O264" s="53">
        <f>SUM(J264:N264)</f>
        <v>121.28882325599997</v>
      </c>
    </row>
    <row r="265" spans="2:15" x14ac:dyDescent="0.25">
      <c r="B265" s="51" t="s">
        <v>21</v>
      </c>
      <c r="C265" s="3" t="s">
        <v>247</v>
      </c>
      <c r="D265" s="31" t="s">
        <v>2668</v>
      </c>
      <c r="E265" s="23" t="s">
        <v>246</v>
      </c>
      <c r="F265" s="24">
        <v>43056</v>
      </c>
      <c r="G265" s="12">
        <v>3611</v>
      </c>
      <c r="H265" s="4" t="s">
        <v>214</v>
      </c>
      <c r="I265" s="4" t="s">
        <v>222</v>
      </c>
      <c r="J265" s="20">
        <v>180.68</v>
      </c>
      <c r="K265" s="20">
        <v>-57.885516100000032</v>
      </c>
      <c r="L265" s="10">
        <v>0</v>
      </c>
      <c r="M265" s="10">
        <v>0</v>
      </c>
      <c r="N265" s="10">
        <f>((J265)*0.83333%)*-1</f>
        <v>-1.505660644</v>
      </c>
      <c r="O265" s="53">
        <f>SUM(J265:N265)</f>
        <v>121.28882325599997</v>
      </c>
    </row>
    <row r="266" spans="2:15" x14ac:dyDescent="0.25">
      <c r="B266" s="51" t="s">
        <v>21</v>
      </c>
      <c r="C266" s="3" t="s">
        <v>247</v>
      </c>
      <c r="D266" s="31" t="s">
        <v>2668</v>
      </c>
      <c r="E266" s="23" t="s">
        <v>246</v>
      </c>
      <c r="F266" s="24">
        <v>43056</v>
      </c>
      <c r="G266" s="12">
        <v>3592</v>
      </c>
      <c r="H266" s="4" t="s">
        <v>214</v>
      </c>
      <c r="I266" s="4" t="s">
        <v>201</v>
      </c>
      <c r="J266" s="20">
        <v>180.68</v>
      </c>
      <c r="K266" s="20">
        <v>-57.885516100000032</v>
      </c>
      <c r="L266" s="10">
        <v>0</v>
      </c>
      <c r="M266" s="10">
        <v>0</v>
      </c>
      <c r="N266" s="10">
        <f>((J266)*0.83333%)*-1</f>
        <v>-1.505660644</v>
      </c>
      <c r="O266" s="53">
        <f>SUM(J266:N266)</f>
        <v>121.28882325599997</v>
      </c>
    </row>
    <row r="267" spans="2:15" x14ac:dyDescent="0.25">
      <c r="B267" s="51" t="s">
        <v>21</v>
      </c>
      <c r="C267" s="3" t="s">
        <v>247</v>
      </c>
      <c r="D267" s="31" t="s">
        <v>2668</v>
      </c>
      <c r="E267" s="23" t="s">
        <v>246</v>
      </c>
      <c r="F267" s="24">
        <v>43056</v>
      </c>
      <c r="G267" s="12">
        <v>3612</v>
      </c>
      <c r="H267" s="4" t="s">
        <v>214</v>
      </c>
      <c r="I267" s="4" t="s">
        <v>222</v>
      </c>
      <c r="J267" s="20">
        <v>180.68</v>
      </c>
      <c r="K267" s="20">
        <v>-57.885516100000032</v>
      </c>
      <c r="L267" s="10">
        <v>0</v>
      </c>
      <c r="M267" s="10">
        <v>0</v>
      </c>
      <c r="N267" s="10">
        <f>((J267)*0.83333%)*-1</f>
        <v>-1.505660644</v>
      </c>
      <c r="O267" s="53">
        <f>SUM(J267:N267)</f>
        <v>121.28882325599997</v>
      </c>
    </row>
    <row r="268" spans="2:15" x14ac:dyDescent="0.25">
      <c r="B268" s="51" t="s">
        <v>21</v>
      </c>
      <c r="C268" s="3" t="s">
        <v>247</v>
      </c>
      <c r="D268" s="31" t="s">
        <v>2668</v>
      </c>
      <c r="E268" s="23" t="s">
        <v>246</v>
      </c>
      <c r="F268" s="24">
        <v>43056</v>
      </c>
      <c r="G268" s="12">
        <v>3599</v>
      </c>
      <c r="H268" s="4" t="s">
        <v>214</v>
      </c>
      <c r="I268" s="4" t="s">
        <v>227</v>
      </c>
      <c r="J268" s="20">
        <v>180.68</v>
      </c>
      <c r="K268" s="20">
        <v>-57.885516100000032</v>
      </c>
      <c r="L268" s="10">
        <v>0</v>
      </c>
      <c r="M268" s="10">
        <v>0</v>
      </c>
      <c r="N268" s="10">
        <f>((J268)*0.83333%)*-1</f>
        <v>-1.505660644</v>
      </c>
      <c r="O268" s="53">
        <f>SUM(J268:N268)</f>
        <v>121.28882325599997</v>
      </c>
    </row>
    <row r="269" spans="2:15" x14ac:dyDescent="0.25">
      <c r="B269" s="51" t="s">
        <v>21</v>
      </c>
      <c r="C269" s="3" t="s">
        <v>247</v>
      </c>
      <c r="D269" s="31" t="s">
        <v>2668</v>
      </c>
      <c r="E269" s="23" t="s">
        <v>246</v>
      </c>
      <c r="F269" s="24">
        <v>43056</v>
      </c>
      <c r="G269" s="12">
        <v>3615</v>
      </c>
      <c r="H269" s="4" t="s">
        <v>230</v>
      </c>
      <c r="I269" s="4" t="s">
        <v>226</v>
      </c>
      <c r="J269" s="20">
        <v>180.68</v>
      </c>
      <c r="K269" s="20">
        <v>-57.885516100000032</v>
      </c>
      <c r="L269" s="10">
        <v>0</v>
      </c>
      <c r="M269" s="10">
        <v>0</v>
      </c>
      <c r="N269" s="10">
        <f>((J269)*0.83333%)*-1</f>
        <v>-1.505660644</v>
      </c>
      <c r="O269" s="53">
        <f>SUM(J269:N269)</f>
        <v>121.28882325599997</v>
      </c>
    </row>
    <row r="270" spans="2:15" x14ac:dyDescent="0.25">
      <c r="B270" s="51" t="s">
        <v>21</v>
      </c>
      <c r="C270" s="3" t="s">
        <v>247</v>
      </c>
      <c r="D270" s="31" t="s">
        <v>2668</v>
      </c>
      <c r="E270" s="23" t="s">
        <v>246</v>
      </c>
      <c r="F270" s="24">
        <v>43056</v>
      </c>
      <c r="G270" s="12">
        <v>3596</v>
      </c>
      <c r="H270" s="4" t="s">
        <v>214</v>
      </c>
      <c r="I270" s="4" t="s">
        <v>227</v>
      </c>
      <c r="J270" s="20">
        <v>180.68</v>
      </c>
      <c r="K270" s="20">
        <v>-57.885516100000032</v>
      </c>
      <c r="L270" s="10">
        <v>0</v>
      </c>
      <c r="M270" s="10">
        <v>0</v>
      </c>
      <c r="N270" s="10">
        <f>((J270)*0.83333%)*-1</f>
        <v>-1.505660644</v>
      </c>
      <c r="O270" s="53">
        <f>SUM(J270:N270)</f>
        <v>121.28882325599997</v>
      </c>
    </row>
    <row r="271" spans="2:15" x14ac:dyDescent="0.25">
      <c r="B271" s="51" t="s">
        <v>21</v>
      </c>
      <c r="C271" s="3" t="s">
        <v>247</v>
      </c>
      <c r="D271" s="31" t="s">
        <v>2668</v>
      </c>
      <c r="E271" s="23" t="s">
        <v>246</v>
      </c>
      <c r="F271" s="24">
        <v>43056</v>
      </c>
      <c r="G271" s="12">
        <v>3575</v>
      </c>
      <c r="H271" s="4" t="s">
        <v>214</v>
      </c>
      <c r="I271" s="4" t="s">
        <v>160</v>
      </c>
      <c r="J271" s="20">
        <v>180.68</v>
      </c>
      <c r="K271" s="20">
        <v>-57.885516100000032</v>
      </c>
      <c r="L271" s="10">
        <v>0</v>
      </c>
      <c r="M271" s="10">
        <v>0</v>
      </c>
      <c r="N271" s="10">
        <f>((J271)*0.83333%)*-1</f>
        <v>-1.505660644</v>
      </c>
      <c r="O271" s="53">
        <f>SUM(J271:N271)</f>
        <v>121.28882325599997</v>
      </c>
    </row>
    <row r="272" spans="2:15" x14ac:dyDescent="0.25">
      <c r="B272" s="51" t="s">
        <v>21</v>
      </c>
      <c r="C272" s="3" t="s">
        <v>247</v>
      </c>
      <c r="D272" s="31" t="s">
        <v>2668</v>
      </c>
      <c r="E272" s="23" t="s">
        <v>246</v>
      </c>
      <c r="F272" s="24">
        <v>43056</v>
      </c>
      <c r="G272" s="12">
        <v>3610</v>
      </c>
      <c r="H272" s="4" t="s">
        <v>214</v>
      </c>
      <c r="I272" s="4" t="s">
        <v>222</v>
      </c>
      <c r="J272" s="20">
        <v>180.68</v>
      </c>
      <c r="K272" s="20">
        <v>-57.885516100000032</v>
      </c>
      <c r="L272" s="10">
        <v>0</v>
      </c>
      <c r="M272" s="10">
        <v>0</v>
      </c>
      <c r="N272" s="10">
        <f>((J272)*0.83333%)*-1</f>
        <v>-1.505660644</v>
      </c>
      <c r="O272" s="53">
        <f>SUM(J272:N272)</f>
        <v>121.28882325599997</v>
      </c>
    </row>
    <row r="273" spans="2:15" x14ac:dyDescent="0.25">
      <c r="B273" s="51" t="s">
        <v>21</v>
      </c>
      <c r="C273" s="3" t="s">
        <v>247</v>
      </c>
      <c r="D273" s="31" t="s">
        <v>2668</v>
      </c>
      <c r="E273" s="23" t="s">
        <v>246</v>
      </c>
      <c r="F273" s="24">
        <v>43056</v>
      </c>
      <c r="G273" s="12">
        <v>3618</v>
      </c>
      <c r="H273" s="4" t="s">
        <v>214</v>
      </c>
      <c r="I273" s="4" t="s">
        <v>91</v>
      </c>
      <c r="J273" s="20">
        <v>180.68</v>
      </c>
      <c r="K273" s="20">
        <v>-57.885516100000032</v>
      </c>
      <c r="L273" s="10">
        <v>0</v>
      </c>
      <c r="M273" s="10">
        <v>0</v>
      </c>
      <c r="N273" s="10">
        <f>((J273)*0.83333%)*-1</f>
        <v>-1.505660644</v>
      </c>
      <c r="O273" s="53">
        <f>SUM(J273:N273)</f>
        <v>121.28882325599997</v>
      </c>
    </row>
    <row r="274" spans="2:15" x14ac:dyDescent="0.25">
      <c r="B274" s="51" t="s">
        <v>21</v>
      </c>
      <c r="C274" s="3" t="s">
        <v>247</v>
      </c>
      <c r="D274" s="31" t="s">
        <v>2668</v>
      </c>
      <c r="E274" s="23" t="s">
        <v>246</v>
      </c>
      <c r="F274" s="24">
        <v>43056</v>
      </c>
      <c r="G274" s="12">
        <v>3619</v>
      </c>
      <c r="H274" s="4" t="s">
        <v>214</v>
      </c>
      <c r="I274" s="4" t="s">
        <v>220</v>
      </c>
      <c r="J274" s="20">
        <v>180.68</v>
      </c>
      <c r="K274" s="20">
        <v>-57.885516100000032</v>
      </c>
      <c r="L274" s="10">
        <v>0</v>
      </c>
      <c r="M274" s="10">
        <v>0</v>
      </c>
      <c r="N274" s="10">
        <f>((J274)*0.83333%)*-1</f>
        <v>-1.505660644</v>
      </c>
      <c r="O274" s="53">
        <f>SUM(J274:N274)</f>
        <v>121.28882325599997</v>
      </c>
    </row>
    <row r="275" spans="2:15" x14ac:dyDescent="0.25">
      <c r="B275" s="51" t="s">
        <v>21</v>
      </c>
      <c r="C275" s="3" t="s">
        <v>247</v>
      </c>
      <c r="D275" s="31" t="s">
        <v>2668</v>
      </c>
      <c r="E275" s="23" t="s">
        <v>246</v>
      </c>
      <c r="F275" s="24">
        <v>43056</v>
      </c>
      <c r="G275" s="12">
        <v>3607</v>
      </c>
      <c r="H275" s="4" t="s">
        <v>214</v>
      </c>
      <c r="I275" s="4" t="s">
        <v>236</v>
      </c>
      <c r="J275" s="20">
        <v>180.68</v>
      </c>
      <c r="K275" s="20">
        <v>-57.885516100000032</v>
      </c>
      <c r="L275" s="10">
        <v>0</v>
      </c>
      <c r="M275" s="10">
        <v>0</v>
      </c>
      <c r="N275" s="10">
        <f>((J275)*0.83333%)*-1</f>
        <v>-1.505660644</v>
      </c>
      <c r="O275" s="53">
        <f>SUM(J275:N275)</f>
        <v>121.28882325599997</v>
      </c>
    </row>
    <row r="276" spans="2:15" x14ac:dyDescent="0.25">
      <c r="B276" s="51" t="s">
        <v>21</v>
      </c>
      <c r="C276" s="3" t="s">
        <v>247</v>
      </c>
      <c r="D276" s="31" t="s">
        <v>2668</v>
      </c>
      <c r="E276" s="23" t="s">
        <v>246</v>
      </c>
      <c r="F276" s="24">
        <v>43056</v>
      </c>
      <c r="G276" s="12">
        <v>3603</v>
      </c>
      <c r="H276" s="4" t="s">
        <v>214</v>
      </c>
      <c r="I276" s="4" t="s">
        <v>217</v>
      </c>
      <c r="J276" s="20">
        <v>180.68</v>
      </c>
      <c r="K276" s="20">
        <v>-57.885516100000032</v>
      </c>
      <c r="L276" s="10">
        <v>0</v>
      </c>
      <c r="M276" s="10">
        <v>0</v>
      </c>
      <c r="N276" s="10">
        <f>((J276)*0.83333%)*-1</f>
        <v>-1.505660644</v>
      </c>
      <c r="O276" s="53">
        <f>SUM(J276:N276)</f>
        <v>121.28882325599997</v>
      </c>
    </row>
    <row r="277" spans="2:15" x14ac:dyDescent="0.25">
      <c r="B277" s="51" t="s">
        <v>21</v>
      </c>
      <c r="C277" s="3" t="s">
        <v>247</v>
      </c>
      <c r="D277" s="31" t="s">
        <v>2668</v>
      </c>
      <c r="E277" s="23" t="s">
        <v>246</v>
      </c>
      <c r="F277" s="24">
        <v>43056</v>
      </c>
      <c r="G277" s="12">
        <v>3627</v>
      </c>
      <c r="H277" s="4" t="s">
        <v>214</v>
      </c>
      <c r="I277" s="4" t="s">
        <v>60</v>
      </c>
      <c r="J277" s="20">
        <v>180.68</v>
      </c>
      <c r="K277" s="20">
        <v>-57.885516100000032</v>
      </c>
      <c r="L277" s="10">
        <v>0</v>
      </c>
      <c r="M277" s="10">
        <v>0</v>
      </c>
      <c r="N277" s="10">
        <f>((J277)*0.83333%)*-1</f>
        <v>-1.505660644</v>
      </c>
      <c r="O277" s="53">
        <f>SUM(J277:N277)</f>
        <v>121.28882325599997</v>
      </c>
    </row>
    <row r="278" spans="2:15" x14ac:dyDescent="0.25">
      <c r="B278" s="51" t="s">
        <v>21</v>
      </c>
      <c r="C278" s="3" t="s">
        <v>247</v>
      </c>
      <c r="D278" s="31" t="s">
        <v>2668</v>
      </c>
      <c r="E278" s="23" t="s">
        <v>246</v>
      </c>
      <c r="F278" s="24">
        <v>43056</v>
      </c>
      <c r="G278" s="12">
        <v>3613</v>
      </c>
      <c r="H278" s="4" t="s">
        <v>214</v>
      </c>
      <c r="I278" s="4" t="s">
        <v>222</v>
      </c>
      <c r="J278" s="20">
        <v>180.68</v>
      </c>
      <c r="K278" s="20">
        <v>-57.885516100000032</v>
      </c>
      <c r="L278" s="10">
        <v>0</v>
      </c>
      <c r="M278" s="10">
        <v>0</v>
      </c>
      <c r="N278" s="10">
        <f>((J278)*0.83333%)*-1</f>
        <v>-1.505660644</v>
      </c>
      <c r="O278" s="53">
        <f>SUM(J278:N278)</f>
        <v>121.28882325599997</v>
      </c>
    </row>
    <row r="279" spans="2:15" x14ac:dyDescent="0.25">
      <c r="B279" s="51" t="s">
        <v>21</v>
      </c>
      <c r="C279" s="3" t="s">
        <v>247</v>
      </c>
      <c r="D279" s="31" t="s">
        <v>2668</v>
      </c>
      <c r="E279" s="23" t="s">
        <v>246</v>
      </c>
      <c r="F279" s="24">
        <v>43056</v>
      </c>
      <c r="G279" s="12">
        <v>3606</v>
      </c>
      <c r="H279" s="4" t="s">
        <v>214</v>
      </c>
      <c r="I279" s="4" t="s">
        <v>236</v>
      </c>
      <c r="J279" s="20">
        <v>180.68</v>
      </c>
      <c r="K279" s="20">
        <v>-57.885516100000032</v>
      </c>
      <c r="L279" s="10">
        <v>0</v>
      </c>
      <c r="M279" s="10">
        <v>0</v>
      </c>
      <c r="N279" s="10">
        <f>((J279)*0.83333%)*-1</f>
        <v>-1.505660644</v>
      </c>
      <c r="O279" s="53">
        <f>SUM(J279:N279)</f>
        <v>121.28882325599997</v>
      </c>
    </row>
    <row r="280" spans="2:15" x14ac:dyDescent="0.25">
      <c r="B280" s="51" t="s">
        <v>21</v>
      </c>
      <c r="C280" s="3" t="s">
        <v>247</v>
      </c>
      <c r="D280" s="31" t="s">
        <v>2668</v>
      </c>
      <c r="E280" s="23" t="s">
        <v>246</v>
      </c>
      <c r="F280" s="24">
        <v>43056</v>
      </c>
      <c r="G280" s="12">
        <v>3572</v>
      </c>
      <c r="H280" s="4" t="s">
        <v>214</v>
      </c>
      <c r="I280" s="4" t="s">
        <v>237</v>
      </c>
      <c r="J280" s="20">
        <v>180.68</v>
      </c>
      <c r="K280" s="20">
        <v>-57.885516100000032</v>
      </c>
      <c r="L280" s="10">
        <v>0</v>
      </c>
      <c r="M280" s="10">
        <v>0</v>
      </c>
      <c r="N280" s="10">
        <f>((J280)*0.83333%)*-1</f>
        <v>-1.505660644</v>
      </c>
      <c r="O280" s="53">
        <f>SUM(J280:N280)</f>
        <v>121.28882325599997</v>
      </c>
    </row>
    <row r="281" spans="2:15" x14ac:dyDescent="0.25">
      <c r="B281" s="51" t="s">
        <v>21</v>
      </c>
      <c r="C281" s="3" t="s">
        <v>247</v>
      </c>
      <c r="D281" s="31" t="s">
        <v>2668</v>
      </c>
      <c r="E281" s="23" t="s">
        <v>246</v>
      </c>
      <c r="F281" s="24">
        <v>43056</v>
      </c>
      <c r="G281" s="12">
        <v>3567</v>
      </c>
      <c r="H281" s="4" t="s">
        <v>234</v>
      </c>
      <c r="I281" s="4" t="s">
        <v>217</v>
      </c>
      <c r="J281" s="20">
        <v>1799.99</v>
      </c>
      <c r="K281" s="20">
        <v>-576.69591667500038</v>
      </c>
      <c r="L281" s="10">
        <v>0</v>
      </c>
      <c r="M281" s="10">
        <v>0</v>
      </c>
      <c r="N281" s="10">
        <f>((J281)*0.83333%)*-1</f>
        <v>-14.999856667</v>
      </c>
      <c r="O281" s="53">
        <f>SUM(J281:N281)</f>
        <v>1208.2942266579996</v>
      </c>
    </row>
    <row r="282" spans="2:15" x14ac:dyDescent="0.25">
      <c r="B282" s="51" t="s">
        <v>21</v>
      </c>
      <c r="C282" s="3" t="s">
        <v>247</v>
      </c>
      <c r="D282" s="31" t="s">
        <v>2668</v>
      </c>
      <c r="E282" s="23" t="s">
        <v>246</v>
      </c>
      <c r="F282" s="24">
        <v>43056</v>
      </c>
      <c r="G282" s="12">
        <v>3622</v>
      </c>
      <c r="H282" s="4" t="s">
        <v>214</v>
      </c>
      <c r="I282" s="4" t="s">
        <v>215</v>
      </c>
      <c r="J282" s="20">
        <v>180.68</v>
      </c>
      <c r="K282" s="20">
        <v>-57.885516100000032</v>
      </c>
      <c r="L282" s="10">
        <v>0</v>
      </c>
      <c r="M282" s="10">
        <v>0</v>
      </c>
      <c r="N282" s="10">
        <f>((J282)*0.83333%)*-1</f>
        <v>-1.505660644</v>
      </c>
      <c r="O282" s="53">
        <f>SUM(J282:N282)</f>
        <v>121.28882325599997</v>
      </c>
    </row>
    <row r="283" spans="2:15" x14ac:dyDescent="0.25">
      <c r="B283" s="51" t="s">
        <v>21</v>
      </c>
      <c r="C283" s="3" t="s">
        <v>247</v>
      </c>
      <c r="D283" s="31" t="s">
        <v>2668</v>
      </c>
      <c r="E283" s="23" t="s">
        <v>246</v>
      </c>
      <c r="F283" s="24">
        <v>43056</v>
      </c>
      <c r="G283" s="12">
        <v>3625</v>
      </c>
      <c r="H283" s="4" t="s">
        <v>214</v>
      </c>
      <c r="I283" s="4" t="s">
        <v>127</v>
      </c>
      <c r="J283" s="20">
        <v>180.68</v>
      </c>
      <c r="K283" s="20">
        <v>-57.885516100000032</v>
      </c>
      <c r="L283" s="10">
        <v>0</v>
      </c>
      <c r="M283" s="10">
        <v>0</v>
      </c>
      <c r="N283" s="10">
        <f>((J283)*0.83333%)*-1</f>
        <v>-1.505660644</v>
      </c>
      <c r="O283" s="53">
        <f>SUM(J283:N283)</f>
        <v>121.28882325599997</v>
      </c>
    </row>
    <row r="284" spans="2:15" x14ac:dyDescent="0.25">
      <c r="B284" s="51" t="s">
        <v>21</v>
      </c>
      <c r="C284" s="3" t="s">
        <v>247</v>
      </c>
      <c r="D284" s="31" t="s">
        <v>2668</v>
      </c>
      <c r="E284" s="23" t="s">
        <v>246</v>
      </c>
      <c r="F284" s="24">
        <v>43056</v>
      </c>
      <c r="G284" s="12">
        <v>3608</v>
      </c>
      <c r="H284" s="4" t="s">
        <v>214</v>
      </c>
      <c r="I284" s="4" t="s">
        <v>236</v>
      </c>
      <c r="J284" s="20">
        <v>180.68</v>
      </c>
      <c r="K284" s="20">
        <v>-57.885516100000032</v>
      </c>
      <c r="L284" s="10">
        <v>0</v>
      </c>
      <c r="M284" s="10">
        <v>0</v>
      </c>
      <c r="N284" s="10">
        <f>((J284)*0.83333%)*-1</f>
        <v>-1.505660644</v>
      </c>
      <c r="O284" s="53">
        <f>SUM(J284:N284)</f>
        <v>121.28882325599997</v>
      </c>
    </row>
    <row r="285" spans="2:15" x14ac:dyDescent="0.25">
      <c r="B285" s="51" t="s">
        <v>21</v>
      </c>
      <c r="C285" s="3" t="s">
        <v>247</v>
      </c>
      <c r="D285" s="31" t="s">
        <v>2668</v>
      </c>
      <c r="E285" s="23" t="s">
        <v>246</v>
      </c>
      <c r="F285" s="24">
        <v>43056</v>
      </c>
      <c r="G285" s="12">
        <v>3593</v>
      </c>
      <c r="H285" s="4" t="s">
        <v>214</v>
      </c>
      <c r="I285" s="4" t="s">
        <v>201</v>
      </c>
      <c r="J285" s="20">
        <v>180.68</v>
      </c>
      <c r="K285" s="20">
        <v>-57.885516100000032</v>
      </c>
      <c r="L285" s="10">
        <v>0</v>
      </c>
      <c r="M285" s="10">
        <v>0</v>
      </c>
      <c r="N285" s="10">
        <f>((J285)*0.83333%)*-1</f>
        <v>-1.505660644</v>
      </c>
      <c r="O285" s="53">
        <f>SUM(J285:N285)</f>
        <v>121.28882325599997</v>
      </c>
    </row>
    <row r="286" spans="2:15" x14ac:dyDescent="0.25">
      <c r="B286" s="51" t="s">
        <v>21</v>
      </c>
      <c r="C286" s="3" t="s">
        <v>247</v>
      </c>
      <c r="D286" s="31" t="s">
        <v>2668</v>
      </c>
      <c r="E286" s="23" t="s">
        <v>246</v>
      </c>
      <c r="F286" s="24">
        <v>43056</v>
      </c>
      <c r="G286" s="12">
        <v>3598</v>
      </c>
      <c r="H286" s="4" t="s">
        <v>230</v>
      </c>
      <c r="I286" s="4" t="s">
        <v>227</v>
      </c>
      <c r="J286" s="20">
        <v>180.68</v>
      </c>
      <c r="K286" s="20">
        <v>-57.885516100000032</v>
      </c>
      <c r="L286" s="10">
        <v>0</v>
      </c>
      <c r="M286" s="10">
        <v>0</v>
      </c>
      <c r="N286" s="10">
        <f>((J286)*0.83333%)*-1</f>
        <v>-1.505660644</v>
      </c>
      <c r="O286" s="53">
        <f>SUM(J286:N286)</f>
        <v>121.28882325599997</v>
      </c>
    </row>
    <row r="287" spans="2:15" x14ac:dyDescent="0.25">
      <c r="B287" s="51" t="s">
        <v>21</v>
      </c>
      <c r="C287" s="3" t="s">
        <v>247</v>
      </c>
      <c r="D287" s="31" t="s">
        <v>2668</v>
      </c>
      <c r="E287" s="23" t="s">
        <v>246</v>
      </c>
      <c r="F287" s="24">
        <v>43056</v>
      </c>
      <c r="G287" s="12">
        <v>3590</v>
      </c>
      <c r="H287" s="4" t="s">
        <v>214</v>
      </c>
      <c r="I287" s="4" t="s">
        <v>201</v>
      </c>
      <c r="J287" s="20">
        <v>180.68</v>
      </c>
      <c r="K287" s="20">
        <v>-57.885516100000032</v>
      </c>
      <c r="L287" s="10">
        <v>0</v>
      </c>
      <c r="M287" s="10">
        <v>0</v>
      </c>
      <c r="N287" s="10">
        <f>((J287)*0.83333%)*-1</f>
        <v>-1.505660644</v>
      </c>
      <c r="O287" s="53">
        <f>SUM(J287:N287)</f>
        <v>121.28882325599997</v>
      </c>
    </row>
    <row r="288" spans="2:15" x14ac:dyDescent="0.25">
      <c r="B288" s="51" t="s">
        <v>21</v>
      </c>
      <c r="C288" s="3" t="s">
        <v>247</v>
      </c>
      <c r="D288" s="31" t="s">
        <v>2668</v>
      </c>
      <c r="E288" s="23" t="s">
        <v>246</v>
      </c>
      <c r="F288" s="24">
        <v>43056</v>
      </c>
      <c r="G288" s="12">
        <v>3568</v>
      </c>
      <c r="H288" s="4" t="s">
        <v>238</v>
      </c>
      <c r="I288" s="4" t="s">
        <v>91</v>
      </c>
      <c r="J288" s="20">
        <v>1249.56</v>
      </c>
      <c r="K288" s="20">
        <v>-400.34195870000013</v>
      </c>
      <c r="L288" s="10">
        <v>0</v>
      </c>
      <c r="M288" s="10">
        <v>0</v>
      </c>
      <c r="N288" s="10">
        <f>((J288)*0.83333%)*-1</f>
        <v>-10.412958348</v>
      </c>
      <c r="O288" s="53">
        <f>SUM(J288:N288)</f>
        <v>838.80508295199991</v>
      </c>
    </row>
    <row r="289" spans="2:15" x14ac:dyDescent="0.25">
      <c r="B289" s="51" t="s">
        <v>21</v>
      </c>
      <c r="C289" s="3" t="s">
        <v>247</v>
      </c>
      <c r="D289" s="31" t="s">
        <v>2668</v>
      </c>
      <c r="E289" s="23" t="s">
        <v>246</v>
      </c>
      <c r="F289" s="25">
        <v>43056</v>
      </c>
      <c r="G289" s="13">
        <v>3609</v>
      </c>
      <c r="H289" s="7" t="s">
        <v>214</v>
      </c>
      <c r="I289" s="7" t="s">
        <v>236</v>
      </c>
      <c r="J289" s="20">
        <v>180.68</v>
      </c>
      <c r="K289" s="20">
        <v>-57.885516100000032</v>
      </c>
      <c r="L289" s="10">
        <v>0</v>
      </c>
      <c r="M289" s="10">
        <v>0</v>
      </c>
      <c r="N289" s="10">
        <f>((J289)*0.83333%)*-1</f>
        <v>-1.505660644</v>
      </c>
      <c r="O289" s="53">
        <f>SUM(J289:N289)</f>
        <v>121.28882325599997</v>
      </c>
    </row>
    <row r="290" spans="2:15" x14ac:dyDescent="0.25">
      <c r="B290" s="51" t="s">
        <v>21</v>
      </c>
      <c r="C290" s="3" t="s">
        <v>247</v>
      </c>
      <c r="D290" s="31" t="s">
        <v>2668</v>
      </c>
      <c r="E290" s="23" t="s">
        <v>246</v>
      </c>
      <c r="F290" s="25">
        <v>43341</v>
      </c>
      <c r="G290" s="13">
        <v>3639</v>
      </c>
      <c r="H290" s="7" t="s">
        <v>239</v>
      </c>
      <c r="I290" s="7" t="s">
        <v>217</v>
      </c>
      <c r="J290" s="21">
        <v>3400</v>
      </c>
      <c r="K290" s="93">
        <v>-821.66383333333306</v>
      </c>
      <c r="L290" s="10">
        <v>0</v>
      </c>
      <c r="M290" s="10">
        <v>0</v>
      </c>
      <c r="N290" s="10">
        <f>((J290)*0.83333%)*-1</f>
        <v>-28.333220000000001</v>
      </c>
      <c r="O290" s="53">
        <f>SUM(J290:N290)</f>
        <v>2550.002946666667</v>
      </c>
    </row>
    <row r="291" spans="2:15" x14ac:dyDescent="0.25">
      <c r="B291" s="51" t="s">
        <v>21</v>
      </c>
      <c r="C291" s="3" t="s">
        <v>247</v>
      </c>
      <c r="D291" s="31" t="s">
        <v>2668</v>
      </c>
      <c r="E291" s="23" t="s">
        <v>246</v>
      </c>
      <c r="F291" s="25">
        <v>43341</v>
      </c>
      <c r="G291" s="13">
        <v>3641</v>
      </c>
      <c r="H291" s="7" t="s">
        <v>239</v>
      </c>
      <c r="I291" s="7" t="s">
        <v>217</v>
      </c>
      <c r="J291" s="21">
        <v>3400</v>
      </c>
      <c r="K291" s="93">
        <v>-821.66383333333306</v>
      </c>
      <c r="L291" s="10">
        <v>0</v>
      </c>
      <c r="M291" s="10">
        <v>0</v>
      </c>
      <c r="N291" s="10">
        <f>((J291)*0.83333%)*-1</f>
        <v>-28.333220000000001</v>
      </c>
      <c r="O291" s="53">
        <f>SUM(J291:N291)</f>
        <v>2550.002946666667</v>
      </c>
    </row>
    <row r="292" spans="2:15" x14ac:dyDescent="0.25">
      <c r="B292" s="51" t="s">
        <v>21</v>
      </c>
      <c r="C292" s="3" t="s">
        <v>247</v>
      </c>
      <c r="D292" s="31" t="s">
        <v>2668</v>
      </c>
      <c r="E292" s="23" t="s">
        <v>246</v>
      </c>
      <c r="F292" s="27">
        <v>43341</v>
      </c>
      <c r="G292" s="14">
        <v>3642</v>
      </c>
      <c r="H292" s="15" t="s">
        <v>239</v>
      </c>
      <c r="I292" s="7" t="s">
        <v>217</v>
      </c>
      <c r="J292" s="21">
        <v>3400</v>
      </c>
      <c r="K292" s="93">
        <v>-821.66383333333306</v>
      </c>
      <c r="L292" s="10">
        <v>0</v>
      </c>
      <c r="M292" s="10">
        <v>0</v>
      </c>
      <c r="N292" s="10">
        <f>((J292)*0.83333%)*-1</f>
        <v>-28.333220000000001</v>
      </c>
      <c r="O292" s="53">
        <f>SUM(J292:N292)</f>
        <v>2550.002946666667</v>
      </c>
    </row>
    <row r="293" spans="2:15" x14ac:dyDescent="0.25">
      <c r="B293" s="51" t="s">
        <v>21</v>
      </c>
      <c r="C293" s="3" t="s">
        <v>247</v>
      </c>
      <c r="D293" s="31" t="s">
        <v>2668</v>
      </c>
      <c r="E293" s="23" t="s">
        <v>246</v>
      </c>
      <c r="F293" s="27">
        <v>43410</v>
      </c>
      <c r="G293" s="14" t="s">
        <v>2608</v>
      </c>
      <c r="H293" s="15" t="s">
        <v>240</v>
      </c>
      <c r="I293" s="7" t="s">
        <v>241</v>
      </c>
      <c r="J293" s="21">
        <v>139.9</v>
      </c>
      <c r="K293" s="93">
        <v>-31.477383416666662</v>
      </c>
      <c r="L293" s="10">
        <v>0</v>
      </c>
      <c r="M293" s="10">
        <v>0</v>
      </c>
      <c r="N293" s="10">
        <f>((J293)*0.83333%)*-1</f>
        <v>-1.16582867</v>
      </c>
      <c r="O293" s="53">
        <f>SUM(J293:N293)</f>
        <v>107.25678791333334</v>
      </c>
    </row>
    <row r="294" spans="2:15" x14ac:dyDescent="0.25">
      <c r="B294" s="51" t="s">
        <v>21</v>
      </c>
      <c r="C294" s="3" t="s">
        <v>247</v>
      </c>
      <c r="D294" s="31" t="s">
        <v>2668</v>
      </c>
      <c r="E294" s="23" t="s">
        <v>246</v>
      </c>
      <c r="F294" s="27">
        <v>43410</v>
      </c>
      <c r="G294" s="14" t="s">
        <v>2608</v>
      </c>
      <c r="H294" s="15" t="s">
        <v>240</v>
      </c>
      <c r="I294" s="7" t="s">
        <v>241</v>
      </c>
      <c r="J294" s="21">
        <v>139.9</v>
      </c>
      <c r="K294" s="93">
        <v>-31.477383416666662</v>
      </c>
      <c r="L294" s="10">
        <v>0</v>
      </c>
      <c r="M294" s="10">
        <v>0</v>
      </c>
      <c r="N294" s="10">
        <f>((J294)*0.83333%)*-1</f>
        <v>-1.16582867</v>
      </c>
      <c r="O294" s="53">
        <f>SUM(J294:N294)</f>
        <v>107.25678791333334</v>
      </c>
    </row>
    <row r="295" spans="2:15" x14ac:dyDescent="0.25">
      <c r="B295" s="51" t="s">
        <v>21</v>
      </c>
      <c r="C295" s="3" t="s">
        <v>247</v>
      </c>
      <c r="D295" s="31" t="s">
        <v>2668</v>
      </c>
      <c r="E295" s="23" t="s">
        <v>246</v>
      </c>
      <c r="F295" s="27">
        <v>43410</v>
      </c>
      <c r="G295" s="14" t="s">
        <v>2608</v>
      </c>
      <c r="H295" s="15" t="s">
        <v>240</v>
      </c>
      <c r="I295" s="7" t="s">
        <v>241</v>
      </c>
      <c r="J295" s="21">
        <v>139.9</v>
      </c>
      <c r="K295" s="93">
        <v>-31.477383416666662</v>
      </c>
      <c r="L295" s="10">
        <v>0</v>
      </c>
      <c r="M295" s="10">
        <v>0</v>
      </c>
      <c r="N295" s="10">
        <f>((J295)*0.83333%)*-1</f>
        <v>-1.16582867</v>
      </c>
      <c r="O295" s="53">
        <f>SUM(J295:N295)</f>
        <v>107.25678791333334</v>
      </c>
    </row>
    <row r="296" spans="2:15" x14ac:dyDescent="0.25">
      <c r="B296" s="51" t="s">
        <v>21</v>
      </c>
      <c r="C296" s="3" t="s">
        <v>247</v>
      </c>
      <c r="D296" s="31" t="s">
        <v>2668</v>
      </c>
      <c r="E296" s="23" t="s">
        <v>246</v>
      </c>
      <c r="F296" s="27">
        <v>43410</v>
      </c>
      <c r="G296" s="14" t="s">
        <v>2608</v>
      </c>
      <c r="H296" s="15" t="s">
        <v>240</v>
      </c>
      <c r="I296" s="7" t="s">
        <v>241</v>
      </c>
      <c r="J296" s="21">
        <v>139.9</v>
      </c>
      <c r="K296" s="93">
        <v>-31.477383416666662</v>
      </c>
      <c r="L296" s="10">
        <v>0</v>
      </c>
      <c r="M296" s="10">
        <v>0</v>
      </c>
      <c r="N296" s="10">
        <f>((J296)*0.83333%)*-1</f>
        <v>-1.16582867</v>
      </c>
      <c r="O296" s="53">
        <f>SUM(J296:N296)</f>
        <v>107.25678791333334</v>
      </c>
    </row>
    <row r="297" spans="2:15" x14ac:dyDescent="0.25">
      <c r="B297" s="51" t="s">
        <v>21</v>
      </c>
      <c r="C297" s="3" t="s">
        <v>247</v>
      </c>
      <c r="D297" s="31" t="s">
        <v>2668</v>
      </c>
      <c r="E297" s="23" t="s">
        <v>246</v>
      </c>
      <c r="F297" s="27">
        <v>43410</v>
      </c>
      <c r="G297" s="14" t="s">
        <v>2608</v>
      </c>
      <c r="H297" s="15" t="s">
        <v>240</v>
      </c>
      <c r="I297" s="7" t="s">
        <v>241</v>
      </c>
      <c r="J297" s="21">
        <v>139.9</v>
      </c>
      <c r="K297" s="93">
        <v>-31.477383416666662</v>
      </c>
      <c r="L297" s="10">
        <v>0</v>
      </c>
      <c r="M297" s="10">
        <v>0</v>
      </c>
      <c r="N297" s="10">
        <f>((J297)*0.83333%)*-1</f>
        <v>-1.16582867</v>
      </c>
      <c r="O297" s="53">
        <f>SUM(J297:N297)</f>
        <v>107.25678791333334</v>
      </c>
    </row>
    <row r="298" spans="2:15" x14ac:dyDescent="0.25">
      <c r="B298" s="51" t="s">
        <v>21</v>
      </c>
      <c r="C298" s="3" t="s">
        <v>247</v>
      </c>
      <c r="D298" s="31" t="s">
        <v>2668</v>
      </c>
      <c r="E298" s="23" t="s">
        <v>246</v>
      </c>
      <c r="F298" s="27">
        <v>43410</v>
      </c>
      <c r="G298" s="14" t="s">
        <v>2608</v>
      </c>
      <c r="H298" s="15" t="s">
        <v>240</v>
      </c>
      <c r="I298" s="7" t="s">
        <v>241</v>
      </c>
      <c r="J298" s="21">
        <v>139.9</v>
      </c>
      <c r="K298" s="93">
        <v>-31.477383416666662</v>
      </c>
      <c r="L298" s="10">
        <v>0</v>
      </c>
      <c r="M298" s="10">
        <v>0</v>
      </c>
      <c r="N298" s="10">
        <f>((J298)*0.83333%)*-1</f>
        <v>-1.16582867</v>
      </c>
      <c r="O298" s="53">
        <f>SUM(J298:N298)</f>
        <v>107.25678791333334</v>
      </c>
    </row>
    <row r="299" spans="2:15" x14ac:dyDescent="0.25">
      <c r="B299" s="51" t="s">
        <v>21</v>
      </c>
      <c r="C299" s="3" t="s">
        <v>247</v>
      </c>
      <c r="D299" s="31" t="s">
        <v>2668</v>
      </c>
      <c r="E299" s="23" t="s">
        <v>246</v>
      </c>
      <c r="F299" s="27">
        <v>43410</v>
      </c>
      <c r="G299" s="14" t="s">
        <v>2608</v>
      </c>
      <c r="H299" s="15" t="s">
        <v>240</v>
      </c>
      <c r="I299" s="7" t="s">
        <v>241</v>
      </c>
      <c r="J299" s="21">
        <v>139.9</v>
      </c>
      <c r="K299" s="93">
        <v>-31.477383416666662</v>
      </c>
      <c r="L299" s="10">
        <v>0</v>
      </c>
      <c r="M299" s="10">
        <v>0</v>
      </c>
      <c r="N299" s="10">
        <f>((J299)*0.83333%)*-1</f>
        <v>-1.16582867</v>
      </c>
      <c r="O299" s="53">
        <f>SUM(J299:N299)</f>
        <v>107.25678791333334</v>
      </c>
    </row>
    <row r="300" spans="2:15" x14ac:dyDescent="0.25">
      <c r="B300" s="51" t="s">
        <v>21</v>
      </c>
      <c r="C300" s="3" t="s">
        <v>247</v>
      </c>
      <c r="D300" s="31" t="s">
        <v>2668</v>
      </c>
      <c r="E300" s="23" t="s">
        <v>246</v>
      </c>
      <c r="F300" s="27">
        <v>43410</v>
      </c>
      <c r="G300" s="14" t="s">
        <v>2608</v>
      </c>
      <c r="H300" s="15" t="s">
        <v>240</v>
      </c>
      <c r="I300" s="7" t="s">
        <v>241</v>
      </c>
      <c r="J300" s="21">
        <v>139.9</v>
      </c>
      <c r="K300" s="93">
        <v>-31.477383416666662</v>
      </c>
      <c r="L300" s="10">
        <v>0</v>
      </c>
      <c r="M300" s="10">
        <v>0</v>
      </c>
      <c r="N300" s="10">
        <f>((J300)*0.83333%)*-1</f>
        <v>-1.16582867</v>
      </c>
      <c r="O300" s="53">
        <f>SUM(J300:N300)</f>
        <v>107.25678791333334</v>
      </c>
    </row>
    <row r="301" spans="2:15" x14ac:dyDescent="0.25">
      <c r="B301" s="51" t="s">
        <v>21</v>
      </c>
      <c r="C301" s="3" t="s">
        <v>247</v>
      </c>
      <c r="D301" s="31" t="s">
        <v>2668</v>
      </c>
      <c r="E301" s="23" t="s">
        <v>246</v>
      </c>
      <c r="F301" s="27">
        <v>43410</v>
      </c>
      <c r="G301" s="14" t="s">
        <v>2608</v>
      </c>
      <c r="H301" s="15" t="s">
        <v>240</v>
      </c>
      <c r="I301" s="7" t="s">
        <v>241</v>
      </c>
      <c r="J301" s="21">
        <v>139.9</v>
      </c>
      <c r="K301" s="93">
        <v>-31.477383416666662</v>
      </c>
      <c r="L301" s="10">
        <v>0</v>
      </c>
      <c r="M301" s="10">
        <v>0</v>
      </c>
      <c r="N301" s="10">
        <f>((J301)*0.83333%)*-1</f>
        <v>-1.16582867</v>
      </c>
      <c r="O301" s="53">
        <f>SUM(J301:N301)</f>
        <v>107.25678791333334</v>
      </c>
    </row>
    <row r="302" spans="2:15" x14ac:dyDescent="0.25">
      <c r="B302" s="51" t="s">
        <v>21</v>
      </c>
      <c r="C302" s="3" t="s">
        <v>247</v>
      </c>
      <c r="D302" s="31" t="s">
        <v>2668</v>
      </c>
      <c r="E302" s="23" t="s">
        <v>246</v>
      </c>
      <c r="F302" s="27">
        <v>43410</v>
      </c>
      <c r="G302" s="14" t="s">
        <v>2608</v>
      </c>
      <c r="H302" s="15" t="s">
        <v>240</v>
      </c>
      <c r="I302" s="7" t="s">
        <v>241</v>
      </c>
      <c r="J302" s="21">
        <v>139.9</v>
      </c>
      <c r="K302" s="93">
        <v>-31.477383416666662</v>
      </c>
      <c r="L302" s="10">
        <v>0</v>
      </c>
      <c r="M302" s="10">
        <v>0</v>
      </c>
      <c r="N302" s="10">
        <f>((J302)*0.83333%)*-1</f>
        <v>-1.16582867</v>
      </c>
      <c r="O302" s="53">
        <f>SUM(J302:N302)</f>
        <v>107.25678791333334</v>
      </c>
    </row>
    <row r="303" spans="2:15" x14ac:dyDescent="0.25">
      <c r="B303" s="51" t="s">
        <v>21</v>
      </c>
      <c r="C303" s="3" t="s">
        <v>247</v>
      </c>
      <c r="D303" s="31" t="s">
        <v>2668</v>
      </c>
      <c r="E303" s="23" t="s">
        <v>246</v>
      </c>
      <c r="F303" s="27">
        <v>43410</v>
      </c>
      <c r="G303" s="14" t="s">
        <v>2608</v>
      </c>
      <c r="H303" s="15" t="s">
        <v>240</v>
      </c>
      <c r="I303" s="7" t="s">
        <v>241</v>
      </c>
      <c r="J303" s="21">
        <v>139.9</v>
      </c>
      <c r="K303" s="93">
        <v>-31.477383416666662</v>
      </c>
      <c r="L303" s="10">
        <v>0</v>
      </c>
      <c r="M303" s="10">
        <v>0</v>
      </c>
      <c r="N303" s="10">
        <f>((J303)*0.83333%)*-1</f>
        <v>-1.16582867</v>
      </c>
      <c r="O303" s="53">
        <f>SUM(J303:N303)</f>
        <v>107.25678791333334</v>
      </c>
    </row>
    <row r="304" spans="2:15" x14ac:dyDescent="0.25">
      <c r="B304" s="51" t="s">
        <v>21</v>
      </c>
      <c r="C304" s="3" t="s">
        <v>247</v>
      </c>
      <c r="D304" s="31" t="s">
        <v>2668</v>
      </c>
      <c r="E304" s="23" t="s">
        <v>246</v>
      </c>
      <c r="F304" s="27">
        <v>43410</v>
      </c>
      <c r="G304" s="14" t="s">
        <v>2608</v>
      </c>
      <c r="H304" s="15" t="s">
        <v>240</v>
      </c>
      <c r="I304" s="7" t="s">
        <v>241</v>
      </c>
      <c r="J304" s="21">
        <v>139.9</v>
      </c>
      <c r="K304" s="93">
        <v>-31.477383416666662</v>
      </c>
      <c r="L304" s="10">
        <v>0</v>
      </c>
      <c r="M304" s="10">
        <v>0</v>
      </c>
      <c r="N304" s="10">
        <f>((J304)*0.83333%)*-1</f>
        <v>-1.16582867</v>
      </c>
      <c r="O304" s="53">
        <f>SUM(J304:N304)</f>
        <v>107.25678791333334</v>
      </c>
    </row>
    <row r="305" spans="2:15" x14ac:dyDescent="0.25">
      <c r="B305" s="51" t="s">
        <v>21</v>
      </c>
      <c r="C305" s="3" t="s">
        <v>247</v>
      </c>
      <c r="D305" s="31" t="s">
        <v>2668</v>
      </c>
      <c r="E305" s="23" t="s">
        <v>246</v>
      </c>
      <c r="F305" s="27">
        <v>43410</v>
      </c>
      <c r="G305" s="14" t="s">
        <v>2608</v>
      </c>
      <c r="H305" s="15" t="s">
        <v>240</v>
      </c>
      <c r="I305" s="7" t="s">
        <v>241</v>
      </c>
      <c r="J305" s="21">
        <v>139.9</v>
      </c>
      <c r="K305" s="93">
        <v>-31.477383416666662</v>
      </c>
      <c r="L305" s="10">
        <v>0</v>
      </c>
      <c r="M305" s="10">
        <v>0</v>
      </c>
      <c r="N305" s="10">
        <f>((J305)*0.83333%)*-1</f>
        <v>-1.16582867</v>
      </c>
      <c r="O305" s="53">
        <f>SUM(J305:N305)</f>
        <v>107.25678791333334</v>
      </c>
    </row>
    <row r="306" spans="2:15" x14ac:dyDescent="0.25">
      <c r="B306" s="51" t="s">
        <v>21</v>
      </c>
      <c r="C306" s="3" t="s">
        <v>247</v>
      </c>
      <c r="D306" s="31" t="s">
        <v>2668</v>
      </c>
      <c r="E306" s="23" t="s">
        <v>246</v>
      </c>
      <c r="F306" s="27">
        <v>43410</v>
      </c>
      <c r="G306" s="14" t="s">
        <v>2608</v>
      </c>
      <c r="H306" s="15" t="s">
        <v>240</v>
      </c>
      <c r="I306" s="7" t="s">
        <v>241</v>
      </c>
      <c r="J306" s="21">
        <v>139.9</v>
      </c>
      <c r="K306" s="93">
        <v>-31.477383416666662</v>
      </c>
      <c r="L306" s="10">
        <v>0</v>
      </c>
      <c r="M306" s="10">
        <v>0</v>
      </c>
      <c r="N306" s="10">
        <f>((J306)*0.83333%)*-1</f>
        <v>-1.16582867</v>
      </c>
      <c r="O306" s="53">
        <f>SUM(J306:N306)</f>
        <v>107.25678791333334</v>
      </c>
    </row>
    <row r="307" spans="2:15" x14ac:dyDescent="0.25">
      <c r="B307" s="51" t="s">
        <v>21</v>
      </c>
      <c r="C307" s="3" t="s">
        <v>247</v>
      </c>
      <c r="D307" s="31" t="s">
        <v>2668</v>
      </c>
      <c r="E307" s="23" t="s">
        <v>246</v>
      </c>
      <c r="F307" s="27">
        <v>43410</v>
      </c>
      <c r="G307" s="14" t="s">
        <v>2608</v>
      </c>
      <c r="H307" s="15" t="s">
        <v>240</v>
      </c>
      <c r="I307" s="7" t="s">
        <v>241</v>
      </c>
      <c r="J307" s="21">
        <v>139.9</v>
      </c>
      <c r="K307" s="93">
        <v>-31.477383416666662</v>
      </c>
      <c r="L307" s="10">
        <v>0</v>
      </c>
      <c r="M307" s="10">
        <v>0</v>
      </c>
      <c r="N307" s="10">
        <f>((J307)*0.83333%)*-1</f>
        <v>-1.16582867</v>
      </c>
      <c r="O307" s="53">
        <f>SUM(J307:N307)</f>
        <v>107.25678791333334</v>
      </c>
    </row>
    <row r="308" spans="2:15" x14ac:dyDescent="0.25">
      <c r="B308" s="51" t="s">
        <v>21</v>
      </c>
      <c r="C308" s="3" t="s">
        <v>247</v>
      </c>
      <c r="D308" s="31" t="s">
        <v>2668</v>
      </c>
      <c r="E308" s="23" t="s">
        <v>246</v>
      </c>
      <c r="F308" s="27">
        <v>43410</v>
      </c>
      <c r="G308" s="14" t="s">
        <v>2608</v>
      </c>
      <c r="H308" s="15" t="s">
        <v>240</v>
      </c>
      <c r="I308" s="7" t="s">
        <v>241</v>
      </c>
      <c r="J308" s="21">
        <v>139.9</v>
      </c>
      <c r="K308" s="93">
        <v>-31.477383416666662</v>
      </c>
      <c r="L308" s="10">
        <v>0</v>
      </c>
      <c r="M308" s="10">
        <v>0</v>
      </c>
      <c r="N308" s="10">
        <f>((J308)*0.83333%)*-1</f>
        <v>-1.16582867</v>
      </c>
      <c r="O308" s="53">
        <f>SUM(J308:N308)</f>
        <v>107.25678791333334</v>
      </c>
    </row>
    <row r="309" spans="2:15" x14ac:dyDescent="0.25">
      <c r="B309" s="51" t="s">
        <v>21</v>
      </c>
      <c r="C309" s="3" t="s">
        <v>247</v>
      </c>
      <c r="D309" s="31" t="s">
        <v>2668</v>
      </c>
      <c r="E309" s="23" t="s">
        <v>246</v>
      </c>
      <c r="F309" s="27">
        <v>43410</v>
      </c>
      <c r="G309" s="14" t="s">
        <v>2608</v>
      </c>
      <c r="H309" s="15" t="s">
        <v>240</v>
      </c>
      <c r="I309" s="7" t="s">
        <v>241</v>
      </c>
      <c r="J309" s="21">
        <v>139.9</v>
      </c>
      <c r="K309" s="93">
        <v>-31.477383416666662</v>
      </c>
      <c r="L309" s="10">
        <v>0</v>
      </c>
      <c r="M309" s="10">
        <v>0</v>
      </c>
      <c r="N309" s="10">
        <f>((J309)*0.83333%)*-1</f>
        <v>-1.16582867</v>
      </c>
      <c r="O309" s="53">
        <f>SUM(J309:N309)</f>
        <v>107.25678791333334</v>
      </c>
    </row>
    <row r="310" spans="2:15" x14ac:dyDescent="0.25">
      <c r="B310" s="51" t="s">
        <v>21</v>
      </c>
      <c r="C310" s="3" t="s">
        <v>247</v>
      </c>
      <c r="D310" s="31" t="s">
        <v>2668</v>
      </c>
      <c r="E310" s="23" t="s">
        <v>246</v>
      </c>
      <c r="F310" s="27">
        <v>43410</v>
      </c>
      <c r="G310" s="14" t="s">
        <v>2608</v>
      </c>
      <c r="H310" s="15" t="s">
        <v>240</v>
      </c>
      <c r="I310" s="7" t="s">
        <v>241</v>
      </c>
      <c r="J310" s="21">
        <v>139.9</v>
      </c>
      <c r="K310" s="93">
        <v>-31.477383416666662</v>
      </c>
      <c r="L310" s="10">
        <v>0</v>
      </c>
      <c r="M310" s="10">
        <v>0</v>
      </c>
      <c r="N310" s="10">
        <f>((J310)*0.83333%)*-1</f>
        <v>-1.16582867</v>
      </c>
      <c r="O310" s="53">
        <f>SUM(J310:N310)</f>
        <v>107.25678791333334</v>
      </c>
    </row>
    <row r="311" spans="2:15" x14ac:dyDescent="0.25">
      <c r="B311" s="51" t="s">
        <v>21</v>
      </c>
      <c r="C311" s="3" t="s">
        <v>247</v>
      </c>
      <c r="D311" s="31" t="s">
        <v>2668</v>
      </c>
      <c r="E311" s="23" t="s">
        <v>246</v>
      </c>
      <c r="F311" s="27">
        <v>43410</v>
      </c>
      <c r="G311" s="14" t="s">
        <v>2608</v>
      </c>
      <c r="H311" s="15" t="s">
        <v>240</v>
      </c>
      <c r="I311" s="7" t="s">
        <v>241</v>
      </c>
      <c r="J311" s="21">
        <v>139.9</v>
      </c>
      <c r="K311" s="93">
        <v>-31.477383416666662</v>
      </c>
      <c r="L311" s="10">
        <v>0</v>
      </c>
      <c r="M311" s="10">
        <v>0</v>
      </c>
      <c r="N311" s="10">
        <f>((J311)*0.83333%)*-1</f>
        <v>-1.16582867</v>
      </c>
      <c r="O311" s="53">
        <f>SUM(J311:N311)</f>
        <v>107.25678791333334</v>
      </c>
    </row>
    <row r="312" spans="2:15" x14ac:dyDescent="0.25">
      <c r="B312" s="51" t="s">
        <v>21</v>
      </c>
      <c r="C312" s="3" t="s">
        <v>247</v>
      </c>
      <c r="D312" s="31" t="s">
        <v>2668</v>
      </c>
      <c r="E312" s="23" t="s">
        <v>246</v>
      </c>
      <c r="F312" s="27">
        <v>43410</v>
      </c>
      <c r="G312" s="14" t="s">
        <v>2608</v>
      </c>
      <c r="H312" s="15" t="s">
        <v>240</v>
      </c>
      <c r="I312" s="7" t="s">
        <v>241</v>
      </c>
      <c r="J312" s="21">
        <v>139.9</v>
      </c>
      <c r="K312" s="93">
        <v>-31.477383416666662</v>
      </c>
      <c r="L312" s="10">
        <v>0</v>
      </c>
      <c r="M312" s="10">
        <v>0</v>
      </c>
      <c r="N312" s="10">
        <f>((J312)*0.83333%)*-1</f>
        <v>-1.16582867</v>
      </c>
      <c r="O312" s="53">
        <f>SUM(J312:N312)</f>
        <v>107.25678791333334</v>
      </c>
    </row>
    <row r="313" spans="2:15" x14ac:dyDescent="0.25">
      <c r="B313" s="51" t="s">
        <v>21</v>
      </c>
      <c r="C313" s="3" t="s">
        <v>247</v>
      </c>
      <c r="D313" s="31" t="s">
        <v>2668</v>
      </c>
      <c r="E313" s="23" t="s">
        <v>246</v>
      </c>
      <c r="F313" s="27">
        <v>43410</v>
      </c>
      <c r="G313" s="14" t="s">
        <v>2608</v>
      </c>
      <c r="H313" s="15" t="s">
        <v>240</v>
      </c>
      <c r="I313" s="7" t="s">
        <v>241</v>
      </c>
      <c r="J313" s="21">
        <v>139.9</v>
      </c>
      <c r="K313" s="93">
        <v>-31.477383416666662</v>
      </c>
      <c r="L313" s="10">
        <v>0</v>
      </c>
      <c r="M313" s="10">
        <v>0</v>
      </c>
      <c r="N313" s="10">
        <f>((J313)*0.83333%)*-1</f>
        <v>-1.16582867</v>
      </c>
      <c r="O313" s="53">
        <f>SUM(J313:N313)</f>
        <v>107.25678791333334</v>
      </c>
    </row>
    <row r="314" spans="2:15" x14ac:dyDescent="0.25">
      <c r="B314" s="51" t="s">
        <v>21</v>
      </c>
      <c r="C314" s="3" t="s">
        <v>247</v>
      </c>
      <c r="D314" s="31" t="s">
        <v>2668</v>
      </c>
      <c r="E314" s="23" t="s">
        <v>246</v>
      </c>
      <c r="F314" s="27">
        <v>43410</v>
      </c>
      <c r="G314" s="14" t="s">
        <v>2608</v>
      </c>
      <c r="H314" s="15" t="s">
        <v>240</v>
      </c>
      <c r="I314" s="7" t="s">
        <v>241</v>
      </c>
      <c r="J314" s="21">
        <v>139.9</v>
      </c>
      <c r="K314" s="93">
        <v>-31.477383416666662</v>
      </c>
      <c r="L314" s="10">
        <v>0</v>
      </c>
      <c r="M314" s="10">
        <v>0</v>
      </c>
      <c r="N314" s="10">
        <f>((J314)*0.83333%)*-1</f>
        <v>-1.16582867</v>
      </c>
      <c r="O314" s="53">
        <f>SUM(J314:N314)</f>
        <v>107.25678791333334</v>
      </c>
    </row>
    <row r="315" spans="2:15" x14ac:dyDescent="0.25">
      <c r="B315" s="51" t="s">
        <v>21</v>
      </c>
      <c r="C315" s="3" t="s">
        <v>247</v>
      </c>
      <c r="D315" s="31" t="s">
        <v>2668</v>
      </c>
      <c r="E315" s="23" t="s">
        <v>246</v>
      </c>
      <c r="F315" s="27">
        <v>43446</v>
      </c>
      <c r="G315" s="14" t="s">
        <v>2608</v>
      </c>
      <c r="H315" s="15" t="s">
        <v>242</v>
      </c>
      <c r="I315" s="7" t="s">
        <v>241</v>
      </c>
      <c r="J315" s="21">
        <v>663.9</v>
      </c>
      <c r="K315" s="93">
        <v>-143.84444674999995</v>
      </c>
      <c r="L315" s="10">
        <v>0</v>
      </c>
      <c r="M315" s="10">
        <v>0</v>
      </c>
      <c r="N315" s="10">
        <f>((J315)*0.83333%)*-1</f>
        <v>-5.5324778700000001</v>
      </c>
      <c r="O315" s="53">
        <f>SUM(J315:N315)</f>
        <v>514.52307538000002</v>
      </c>
    </row>
    <row r="316" spans="2:15" x14ac:dyDescent="0.25">
      <c r="B316" s="51" t="s">
        <v>21</v>
      </c>
      <c r="C316" s="3" t="s">
        <v>247</v>
      </c>
      <c r="D316" s="31" t="s">
        <v>2668</v>
      </c>
      <c r="E316" s="23" t="s">
        <v>246</v>
      </c>
      <c r="F316" s="27">
        <v>43446</v>
      </c>
      <c r="G316" s="14" t="s">
        <v>2608</v>
      </c>
      <c r="H316" s="15" t="s">
        <v>242</v>
      </c>
      <c r="I316" s="7" t="s">
        <v>241</v>
      </c>
      <c r="J316" s="21">
        <v>663.9</v>
      </c>
      <c r="K316" s="93">
        <v>-143.84444674999995</v>
      </c>
      <c r="L316" s="10">
        <v>0</v>
      </c>
      <c r="M316" s="10">
        <v>0</v>
      </c>
      <c r="N316" s="10">
        <f>((J316)*0.83333%)*-1</f>
        <v>-5.5324778700000001</v>
      </c>
      <c r="O316" s="53">
        <f>SUM(J316:N316)</f>
        <v>514.52307538000002</v>
      </c>
    </row>
    <row r="317" spans="2:15" x14ac:dyDescent="0.25">
      <c r="B317" s="51" t="s">
        <v>21</v>
      </c>
      <c r="C317" s="3" t="s">
        <v>247</v>
      </c>
      <c r="D317" s="31" t="s">
        <v>2668</v>
      </c>
      <c r="E317" s="23" t="s">
        <v>246</v>
      </c>
      <c r="F317" s="27">
        <v>43448</v>
      </c>
      <c r="G317" s="14">
        <v>3643</v>
      </c>
      <c r="H317" s="15" t="s">
        <v>243</v>
      </c>
      <c r="I317" s="7" t="s">
        <v>244</v>
      </c>
      <c r="J317" s="21">
        <f>1979.91+70</f>
        <v>2049.91</v>
      </c>
      <c r="K317" s="93">
        <v>-444.14545840833352</v>
      </c>
      <c r="L317" s="10">
        <v>0</v>
      </c>
      <c r="M317" s="10">
        <v>0</v>
      </c>
      <c r="N317" s="10">
        <f>((J317)*0.83333%)*-1</f>
        <v>-17.082515002999997</v>
      </c>
      <c r="O317" s="53">
        <f>SUM(J317:N317)</f>
        <v>1588.6820265886663</v>
      </c>
    </row>
    <row r="318" spans="2:15" x14ac:dyDescent="0.25">
      <c r="B318" s="51" t="s">
        <v>21</v>
      </c>
      <c r="C318" s="3" t="s">
        <v>247</v>
      </c>
      <c r="D318" s="31" t="s">
        <v>2668</v>
      </c>
      <c r="E318" s="23" t="s">
        <v>246</v>
      </c>
      <c r="F318" s="25">
        <v>43448</v>
      </c>
      <c r="G318" s="13">
        <v>3644</v>
      </c>
      <c r="H318" s="7" t="s">
        <v>245</v>
      </c>
      <c r="I318" s="7" t="s">
        <v>244</v>
      </c>
      <c r="J318" s="20">
        <f>413.91+70</f>
        <v>483.91</v>
      </c>
      <c r="K318" s="20">
        <v>-104.84676340833332</v>
      </c>
      <c r="L318" s="10">
        <v>0</v>
      </c>
      <c r="M318" s="10">
        <v>0</v>
      </c>
      <c r="N318" s="10">
        <f>((J318)*0.83333%)*-1</f>
        <v>-4.0325672030000002</v>
      </c>
      <c r="O318" s="53">
        <f>SUM(J318:N318)</f>
        <v>375.03066938866675</v>
      </c>
    </row>
    <row r="319" spans="2:15" x14ac:dyDescent="0.25">
      <c r="B319" s="51" t="s">
        <v>21</v>
      </c>
      <c r="C319" s="3" t="s">
        <v>247</v>
      </c>
      <c r="D319" s="31" t="s">
        <v>2668</v>
      </c>
      <c r="E319" s="23" t="s">
        <v>246</v>
      </c>
      <c r="F319" s="45">
        <v>43504</v>
      </c>
      <c r="G319" s="46" t="s">
        <v>2608</v>
      </c>
      <c r="H319" s="47" t="s">
        <v>2704</v>
      </c>
      <c r="I319" s="7" t="s">
        <v>241</v>
      </c>
      <c r="J319" s="20">
        <v>545</v>
      </c>
      <c r="K319" s="20">
        <v>-108.99956399999995</v>
      </c>
      <c r="L319" s="10">
        <v>0</v>
      </c>
      <c r="M319" s="10">
        <v>0</v>
      </c>
      <c r="N319" s="10">
        <f>((J319)*0.83333%)*-1</f>
        <v>-4.5416485</v>
      </c>
      <c r="O319" s="53">
        <f>SUM(J319:N319)</f>
        <v>431.45878750000003</v>
      </c>
    </row>
    <row r="320" spans="2:15" x14ac:dyDescent="0.25">
      <c r="B320" s="51" t="s">
        <v>21</v>
      </c>
      <c r="C320" s="3" t="s">
        <v>247</v>
      </c>
      <c r="D320" s="31" t="s">
        <v>2668</v>
      </c>
      <c r="E320" s="23" t="s">
        <v>246</v>
      </c>
      <c r="F320" s="45">
        <v>43504</v>
      </c>
      <c r="G320" s="46" t="s">
        <v>2608</v>
      </c>
      <c r="H320" s="47" t="s">
        <v>2704</v>
      </c>
      <c r="I320" s="7" t="s">
        <v>241</v>
      </c>
      <c r="J320" s="20">
        <v>545</v>
      </c>
      <c r="K320" s="20">
        <v>-108.99956399999995</v>
      </c>
      <c r="L320" s="10">
        <v>0</v>
      </c>
      <c r="M320" s="10">
        <v>0</v>
      </c>
      <c r="N320" s="10">
        <f>((J320)*0.83333%)*-1</f>
        <v>-4.5416485</v>
      </c>
      <c r="O320" s="53">
        <f>SUM(J320:N320)</f>
        <v>431.45878750000003</v>
      </c>
    </row>
    <row r="321" spans="2:15" s="6" customFormat="1" x14ac:dyDescent="0.25">
      <c r="B321" s="52" t="s">
        <v>21</v>
      </c>
      <c r="C321" s="8" t="s">
        <v>247</v>
      </c>
      <c r="D321" s="36" t="s">
        <v>2668</v>
      </c>
      <c r="E321" s="37" t="s">
        <v>246</v>
      </c>
      <c r="F321" s="45">
        <v>43550</v>
      </c>
      <c r="G321" s="46" t="s">
        <v>2608</v>
      </c>
      <c r="H321" s="47" t="s">
        <v>2706</v>
      </c>
      <c r="I321" s="7" t="s">
        <v>241</v>
      </c>
      <c r="J321" s="10">
        <v>448.5</v>
      </c>
      <c r="K321" s="10">
        <v>-85.962156150000055</v>
      </c>
      <c r="L321" s="77">
        <v>0</v>
      </c>
      <c r="M321" s="10">
        <v>0</v>
      </c>
      <c r="N321" s="10">
        <f>((J321)*0.83333%)*-1</f>
        <v>-3.7374850500000001</v>
      </c>
      <c r="O321" s="55">
        <f>SUM(J321:N321)</f>
        <v>358.80035879999997</v>
      </c>
    </row>
    <row r="322" spans="2:15" s="6" customFormat="1" x14ac:dyDescent="0.25">
      <c r="B322" s="52" t="s">
        <v>21</v>
      </c>
      <c r="C322" s="8" t="s">
        <v>247</v>
      </c>
      <c r="D322" s="36" t="s">
        <v>2668</v>
      </c>
      <c r="E322" s="37" t="s">
        <v>246</v>
      </c>
      <c r="F322" s="45">
        <v>43550</v>
      </c>
      <c r="G322" s="46" t="s">
        <v>2608</v>
      </c>
      <c r="H322" s="47" t="s">
        <v>2707</v>
      </c>
      <c r="I322" s="7" t="s">
        <v>241</v>
      </c>
      <c r="J322" s="10">
        <v>823.5</v>
      </c>
      <c r="K322" s="10">
        <v>-157.83686865000007</v>
      </c>
      <c r="L322" s="77">
        <v>0</v>
      </c>
      <c r="M322" s="10">
        <v>0</v>
      </c>
      <c r="N322" s="10">
        <f>((J322)*0.83333%)*-1</f>
        <v>-6.8624725499999997</v>
      </c>
      <c r="O322" s="55">
        <f>SUM(J322:N322)</f>
        <v>658.80065879999995</v>
      </c>
    </row>
    <row r="323" spans="2:15" s="6" customFormat="1" x14ac:dyDescent="0.25">
      <c r="B323" s="52" t="s">
        <v>21</v>
      </c>
      <c r="C323" s="8" t="s">
        <v>247</v>
      </c>
      <c r="D323" s="36" t="s">
        <v>2668</v>
      </c>
      <c r="E323" s="37" t="s">
        <v>246</v>
      </c>
      <c r="F323" s="45">
        <v>43550</v>
      </c>
      <c r="G323" s="46" t="s">
        <v>2608</v>
      </c>
      <c r="H323" s="47" t="s">
        <v>2708</v>
      </c>
      <c r="I323" s="7" t="s">
        <v>241</v>
      </c>
      <c r="J323" s="10">
        <v>373.5</v>
      </c>
      <c r="K323" s="10">
        <v>-71.587213649999981</v>
      </c>
      <c r="L323" s="77">
        <v>0</v>
      </c>
      <c r="M323" s="10">
        <v>0</v>
      </c>
      <c r="N323" s="10">
        <f>((J323)*0.83333%)*-1</f>
        <v>-3.11248755</v>
      </c>
      <c r="O323" s="55">
        <f>SUM(J323:N323)</f>
        <v>298.80029880000001</v>
      </c>
    </row>
    <row r="324" spans="2:15" x14ac:dyDescent="0.25">
      <c r="B324" s="52" t="s">
        <v>21</v>
      </c>
      <c r="C324" s="8" t="s">
        <v>247</v>
      </c>
      <c r="D324" s="36" t="s">
        <v>2668</v>
      </c>
      <c r="E324" s="37" t="s">
        <v>246</v>
      </c>
      <c r="F324" s="45">
        <v>43552</v>
      </c>
      <c r="G324" s="46" t="s">
        <v>2608</v>
      </c>
      <c r="H324" s="47" t="s">
        <v>2709</v>
      </c>
      <c r="I324" s="7" t="s">
        <v>241</v>
      </c>
      <c r="J324" s="10">
        <v>7433.3</v>
      </c>
      <c r="K324" s="10">
        <v>-1424.7101344700002</v>
      </c>
      <c r="L324" s="79">
        <v>0</v>
      </c>
      <c r="M324" s="10">
        <v>0</v>
      </c>
      <c r="N324" s="10">
        <f>((J324)*0.83333%)*-1</f>
        <v>-61.943918889999999</v>
      </c>
      <c r="O324" s="55">
        <f>SUM(J324:N324)</f>
        <v>5946.6459466400001</v>
      </c>
    </row>
    <row r="325" spans="2:15" x14ac:dyDescent="0.25">
      <c r="B325" s="52" t="s">
        <v>21</v>
      </c>
      <c r="C325" s="8" t="s">
        <v>247</v>
      </c>
      <c r="D325" s="36" t="s">
        <v>2668</v>
      </c>
      <c r="E325" s="37" t="s">
        <v>246</v>
      </c>
      <c r="F325" s="25">
        <v>43626</v>
      </c>
      <c r="G325" s="13" t="s">
        <v>2608</v>
      </c>
      <c r="H325" s="7" t="s">
        <v>2712</v>
      </c>
      <c r="I325" s="81" t="s">
        <v>241</v>
      </c>
      <c r="J325" s="79">
        <v>350</v>
      </c>
      <c r="K325" s="79">
        <v>-58.33309999999998</v>
      </c>
      <c r="L325" s="79">
        <v>0</v>
      </c>
      <c r="M325" s="77">
        <v>0</v>
      </c>
      <c r="N325" s="10">
        <f>((J325)*0.83333%)*-1</f>
        <v>-2.916655</v>
      </c>
      <c r="O325" s="78">
        <f>SUM(J325:N325)</f>
        <v>288.75024500000001</v>
      </c>
    </row>
    <row r="326" spans="2:15" x14ac:dyDescent="0.25">
      <c r="B326" s="52" t="s">
        <v>21</v>
      </c>
      <c r="C326" s="8" t="s">
        <v>247</v>
      </c>
      <c r="D326" s="36" t="s">
        <v>2668</v>
      </c>
      <c r="E326" s="37" t="s">
        <v>246</v>
      </c>
      <c r="F326" s="25">
        <v>43626</v>
      </c>
      <c r="G326" s="13" t="s">
        <v>2608</v>
      </c>
      <c r="H326" s="7" t="s">
        <v>2712</v>
      </c>
      <c r="I326" s="4" t="s">
        <v>39</v>
      </c>
      <c r="J326" s="79">
        <v>350</v>
      </c>
      <c r="K326" s="79">
        <v>-58.33309999999998</v>
      </c>
      <c r="L326" s="79">
        <v>0</v>
      </c>
      <c r="M326" s="77">
        <v>0</v>
      </c>
      <c r="N326" s="10">
        <f>((J326)*0.83333%)*-1</f>
        <v>-2.916655</v>
      </c>
      <c r="O326" s="78">
        <f>SUM(J326:N326)</f>
        <v>288.75024500000001</v>
      </c>
    </row>
    <row r="327" spans="2:15" x14ac:dyDescent="0.25">
      <c r="B327" s="52" t="s">
        <v>21</v>
      </c>
      <c r="C327" s="8" t="s">
        <v>247</v>
      </c>
      <c r="D327" s="36" t="s">
        <v>2668</v>
      </c>
      <c r="E327" s="37" t="s">
        <v>246</v>
      </c>
      <c r="F327" s="25">
        <v>43626</v>
      </c>
      <c r="G327" s="13" t="s">
        <v>2608</v>
      </c>
      <c r="H327" s="7" t="s">
        <v>2712</v>
      </c>
      <c r="I327" s="4" t="s">
        <v>30</v>
      </c>
      <c r="J327" s="79">
        <v>350</v>
      </c>
      <c r="K327" s="79">
        <v>-58.33309999999998</v>
      </c>
      <c r="L327" s="79">
        <v>0</v>
      </c>
      <c r="M327" s="77">
        <v>0</v>
      </c>
      <c r="N327" s="10">
        <f>((J327)*0.83333%)*-1</f>
        <v>-2.916655</v>
      </c>
      <c r="O327" s="78">
        <f>SUM(J327:N327)</f>
        <v>288.75024500000001</v>
      </c>
    </row>
    <row r="328" spans="2:15" x14ac:dyDescent="0.25">
      <c r="B328" s="52" t="s">
        <v>21</v>
      </c>
      <c r="C328" s="8" t="s">
        <v>247</v>
      </c>
      <c r="D328" s="36" t="s">
        <v>2668</v>
      </c>
      <c r="E328" s="37" t="s">
        <v>246</v>
      </c>
      <c r="F328" s="25">
        <v>43626</v>
      </c>
      <c r="G328" s="13" t="s">
        <v>2608</v>
      </c>
      <c r="H328" s="7" t="s">
        <v>2712</v>
      </c>
      <c r="I328" s="4" t="s">
        <v>44</v>
      </c>
      <c r="J328" s="79">
        <v>350</v>
      </c>
      <c r="K328" s="79">
        <v>-58.33309999999998</v>
      </c>
      <c r="L328" s="79">
        <v>0</v>
      </c>
      <c r="M328" s="77">
        <v>0</v>
      </c>
      <c r="N328" s="10">
        <f>((J328)*0.83333%)*-1</f>
        <v>-2.916655</v>
      </c>
      <c r="O328" s="78">
        <f>SUM(J328:N328)</f>
        <v>288.75024500000001</v>
      </c>
    </row>
    <row r="329" spans="2:15" x14ac:dyDescent="0.25">
      <c r="B329" s="52" t="s">
        <v>21</v>
      </c>
      <c r="C329" s="8" t="s">
        <v>247</v>
      </c>
      <c r="D329" s="36" t="s">
        <v>2668</v>
      </c>
      <c r="E329" s="37" t="s">
        <v>246</v>
      </c>
      <c r="F329" s="25">
        <v>43626</v>
      </c>
      <c r="G329" s="13" t="s">
        <v>2608</v>
      </c>
      <c r="H329" s="7" t="s">
        <v>2712</v>
      </c>
      <c r="I329" s="4" t="s">
        <v>105</v>
      </c>
      <c r="J329" s="79">
        <v>350</v>
      </c>
      <c r="K329" s="79">
        <v>-58.33309999999998</v>
      </c>
      <c r="L329" s="79">
        <v>0</v>
      </c>
      <c r="M329" s="77">
        <v>0</v>
      </c>
      <c r="N329" s="10">
        <f>((J329)*0.83333%)*-1</f>
        <v>-2.916655</v>
      </c>
      <c r="O329" s="78">
        <f>SUM(J329:N329)</f>
        <v>288.75024500000001</v>
      </c>
    </row>
    <row r="330" spans="2:15" x14ac:dyDescent="0.25">
      <c r="B330" s="52" t="s">
        <v>21</v>
      </c>
      <c r="C330" s="8" t="s">
        <v>247</v>
      </c>
      <c r="D330" s="36" t="s">
        <v>2668</v>
      </c>
      <c r="E330" s="37" t="s">
        <v>246</v>
      </c>
      <c r="F330" s="25">
        <v>43626</v>
      </c>
      <c r="G330" s="13" t="s">
        <v>2608</v>
      </c>
      <c r="H330" s="7" t="s">
        <v>2712</v>
      </c>
      <c r="I330" s="4" t="s">
        <v>25</v>
      </c>
      <c r="J330" s="79">
        <v>350</v>
      </c>
      <c r="K330" s="79">
        <v>-58.33309999999998</v>
      </c>
      <c r="L330" s="79">
        <v>0</v>
      </c>
      <c r="M330" s="77">
        <v>0</v>
      </c>
      <c r="N330" s="10">
        <f>((J330)*0.83333%)*-1</f>
        <v>-2.916655</v>
      </c>
      <c r="O330" s="78">
        <f>SUM(J330:N330)</f>
        <v>288.75024500000001</v>
      </c>
    </row>
    <row r="331" spans="2:15" x14ac:dyDescent="0.25">
      <c r="B331" s="52" t="s">
        <v>21</v>
      </c>
      <c r="C331" s="8" t="s">
        <v>247</v>
      </c>
      <c r="D331" s="36" t="s">
        <v>2668</v>
      </c>
      <c r="E331" s="37" t="s">
        <v>246</v>
      </c>
      <c r="F331" s="25">
        <v>43626</v>
      </c>
      <c r="G331" s="13" t="s">
        <v>2608</v>
      </c>
      <c r="H331" s="7" t="s">
        <v>2712</v>
      </c>
      <c r="I331" s="4" t="s">
        <v>51</v>
      </c>
      <c r="J331" s="79">
        <v>350</v>
      </c>
      <c r="K331" s="79">
        <v>-58.33309999999998</v>
      </c>
      <c r="L331" s="79">
        <v>0</v>
      </c>
      <c r="M331" s="77">
        <v>0</v>
      </c>
      <c r="N331" s="10">
        <f>((J331)*0.83333%)*-1</f>
        <v>-2.916655</v>
      </c>
      <c r="O331" s="78">
        <f>SUM(J331:N331)</f>
        <v>288.75024500000001</v>
      </c>
    </row>
    <row r="332" spans="2:15" x14ac:dyDescent="0.25">
      <c r="B332" s="52" t="s">
        <v>21</v>
      </c>
      <c r="C332" s="8" t="s">
        <v>247</v>
      </c>
      <c r="D332" s="36" t="s">
        <v>2668</v>
      </c>
      <c r="E332" s="37" t="s">
        <v>246</v>
      </c>
      <c r="F332" s="25">
        <v>43626</v>
      </c>
      <c r="G332" s="13" t="s">
        <v>2608</v>
      </c>
      <c r="H332" s="7" t="s">
        <v>2712</v>
      </c>
      <c r="I332" s="4" t="s">
        <v>36</v>
      </c>
      <c r="J332" s="79">
        <v>350</v>
      </c>
      <c r="K332" s="79">
        <v>-58.33309999999998</v>
      </c>
      <c r="L332" s="79">
        <v>0</v>
      </c>
      <c r="M332" s="77">
        <v>0</v>
      </c>
      <c r="N332" s="10">
        <f>((J332)*0.83333%)*-1</f>
        <v>-2.916655</v>
      </c>
      <c r="O332" s="78">
        <f>SUM(J332:N332)</f>
        <v>288.75024500000001</v>
      </c>
    </row>
    <row r="333" spans="2:15" x14ac:dyDescent="0.25">
      <c r="B333" s="52" t="s">
        <v>21</v>
      </c>
      <c r="C333" s="8" t="s">
        <v>247</v>
      </c>
      <c r="D333" s="36" t="s">
        <v>2668</v>
      </c>
      <c r="E333" s="37" t="s">
        <v>246</v>
      </c>
      <c r="F333" s="25">
        <v>43626</v>
      </c>
      <c r="G333" s="13" t="s">
        <v>2608</v>
      </c>
      <c r="H333" s="7" t="s">
        <v>2712</v>
      </c>
      <c r="I333" s="4" t="s">
        <v>90</v>
      </c>
      <c r="J333" s="79">
        <v>350</v>
      </c>
      <c r="K333" s="79">
        <v>-58.33309999999998</v>
      </c>
      <c r="L333" s="79">
        <v>0</v>
      </c>
      <c r="M333" s="77">
        <v>0</v>
      </c>
      <c r="N333" s="10">
        <f>((J333)*0.83333%)*-1</f>
        <v>-2.916655</v>
      </c>
      <c r="O333" s="78">
        <f>SUM(J333:N333)</f>
        <v>288.75024500000001</v>
      </c>
    </row>
    <row r="334" spans="2:15" x14ac:dyDescent="0.25">
      <c r="B334" s="52" t="s">
        <v>21</v>
      </c>
      <c r="C334" s="8" t="s">
        <v>247</v>
      </c>
      <c r="D334" s="36" t="s">
        <v>2668</v>
      </c>
      <c r="E334" s="37" t="s">
        <v>246</v>
      </c>
      <c r="F334" s="25">
        <v>43626</v>
      </c>
      <c r="G334" s="13" t="s">
        <v>2608</v>
      </c>
      <c r="H334" s="7" t="s">
        <v>2712</v>
      </c>
      <c r="I334" s="4" t="s">
        <v>75</v>
      </c>
      <c r="J334" s="79">
        <v>350</v>
      </c>
      <c r="K334" s="79">
        <v>-58.33309999999998</v>
      </c>
      <c r="L334" s="79">
        <v>0</v>
      </c>
      <c r="M334" s="77">
        <v>0</v>
      </c>
      <c r="N334" s="10">
        <f>((J334)*0.83333%)*-1</f>
        <v>-2.916655</v>
      </c>
      <c r="O334" s="78">
        <f>SUM(J334:N334)</f>
        <v>288.75024500000001</v>
      </c>
    </row>
    <row r="335" spans="2:15" x14ac:dyDescent="0.25">
      <c r="B335" s="52" t="s">
        <v>21</v>
      </c>
      <c r="C335" s="8" t="s">
        <v>247</v>
      </c>
      <c r="D335" s="36" t="s">
        <v>2668</v>
      </c>
      <c r="E335" s="37" t="s">
        <v>246</v>
      </c>
      <c r="F335" s="25">
        <v>43626</v>
      </c>
      <c r="G335" s="13" t="s">
        <v>2608</v>
      </c>
      <c r="H335" s="7" t="s">
        <v>2712</v>
      </c>
      <c r="I335" s="4" t="s">
        <v>42</v>
      </c>
      <c r="J335" s="79">
        <v>350</v>
      </c>
      <c r="K335" s="79">
        <v>-58.33309999999998</v>
      </c>
      <c r="L335" s="79">
        <v>0</v>
      </c>
      <c r="M335" s="77">
        <v>0</v>
      </c>
      <c r="N335" s="10">
        <f>((J335)*0.83333%)*-1</f>
        <v>-2.916655</v>
      </c>
      <c r="O335" s="78">
        <f>SUM(J335:N335)</f>
        <v>288.75024500000001</v>
      </c>
    </row>
    <row r="336" spans="2:15" x14ac:dyDescent="0.25">
      <c r="B336" s="52" t="s">
        <v>21</v>
      </c>
      <c r="C336" s="8" t="s">
        <v>247</v>
      </c>
      <c r="D336" s="36" t="s">
        <v>2668</v>
      </c>
      <c r="E336" s="37" t="s">
        <v>246</v>
      </c>
      <c r="F336" s="25">
        <v>43626</v>
      </c>
      <c r="G336" s="13" t="s">
        <v>2608</v>
      </c>
      <c r="H336" s="7" t="s">
        <v>2712</v>
      </c>
      <c r="I336" s="4" t="s">
        <v>27</v>
      </c>
      <c r="J336" s="79">
        <v>350</v>
      </c>
      <c r="K336" s="79">
        <v>-58.33309999999998</v>
      </c>
      <c r="L336" s="79">
        <v>0</v>
      </c>
      <c r="M336" s="77">
        <v>0</v>
      </c>
      <c r="N336" s="10">
        <f>((J336)*0.83333%)*-1</f>
        <v>-2.916655</v>
      </c>
      <c r="O336" s="78">
        <f>SUM(J336:N336)</f>
        <v>288.75024500000001</v>
      </c>
    </row>
    <row r="337" spans="2:15" x14ac:dyDescent="0.25">
      <c r="B337" s="52" t="s">
        <v>21</v>
      </c>
      <c r="C337" s="8" t="s">
        <v>247</v>
      </c>
      <c r="D337" s="36" t="s">
        <v>2668</v>
      </c>
      <c r="E337" s="37" t="s">
        <v>246</v>
      </c>
      <c r="F337" s="25">
        <v>43626</v>
      </c>
      <c r="G337" s="13" t="s">
        <v>2608</v>
      </c>
      <c r="H337" s="7" t="s">
        <v>2712</v>
      </c>
      <c r="I337" s="4" t="s">
        <v>64</v>
      </c>
      <c r="J337" s="79">
        <v>350</v>
      </c>
      <c r="K337" s="79">
        <v>-58.33309999999998</v>
      </c>
      <c r="L337" s="79">
        <v>0</v>
      </c>
      <c r="M337" s="77">
        <v>0</v>
      </c>
      <c r="N337" s="10">
        <f>((J337)*0.83333%)*-1</f>
        <v>-2.916655</v>
      </c>
      <c r="O337" s="78">
        <f>SUM(J337:N337)</f>
        <v>288.75024500000001</v>
      </c>
    </row>
    <row r="338" spans="2:15" x14ac:dyDescent="0.25">
      <c r="B338" s="52" t="s">
        <v>21</v>
      </c>
      <c r="C338" s="8" t="s">
        <v>247</v>
      </c>
      <c r="D338" s="36" t="s">
        <v>2668</v>
      </c>
      <c r="E338" s="37" t="s">
        <v>246</v>
      </c>
      <c r="F338" s="25">
        <v>43626</v>
      </c>
      <c r="G338" s="13" t="s">
        <v>2608</v>
      </c>
      <c r="H338" s="7" t="s">
        <v>2712</v>
      </c>
      <c r="I338" s="4" t="s">
        <v>97</v>
      </c>
      <c r="J338" s="79">
        <v>350</v>
      </c>
      <c r="K338" s="79">
        <v>-58.33309999999998</v>
      </c>
      <c r="L338" s="79">
        <v>0</v>
      </c>
      <c r="M338" s="77">
        <v>0</v>
      </c>
      <c r="N338" s="10">
        <f>((J338)*0.83333%)*-1</f>
        <v>-2.916655</v>
      </c>
      <c r="O338" s="78">
        <f>SUM(J338:N338)</f>
        <v>288.75024500000001</v>
      </c>
    </row>
    <row r="339" spans="2:15" x14ac:dyDescent="0.25">
      <c r="B339" s="52" t="s">
        <v>21</v>
      </c>
      <c r="C339" s="8" t="s">
        <v>247</v>
      </c>
      <c r="D339" s="36" t="s">
        <v>2668</v>
      </c>
      <c r="E339" s="37" t="s">
        <v>246</v>
      </c>
      <c r="F339" s="25">
        <v>43626</v>
      </c>
      <c r="G339" s="13" t="s">
        <v>2608</v>
      </c>
      <c r="H339" s="7" t="s">
        <v>2712</v>
      </c>
      <c r="I339" s="4" t="s">
        <v>88</v>
      </c>
      <c r="J339" s="79">
        <v>350</v>
      </c>
      <c r="K339" s="79">
        <v>-58.33309999999998</v>
      </c>
      <c r="L339" s="79">
        <v>0</v>
      </c>
      <c r="M339" s="77">
        <v>0</v>
      </c>
      <c r="N339" s="10">
        <f>((J339)*0.83333%)*-1</f>
        <v>-2.916655</v>
      </c>
      <c r="O339" s="78">
        <f>SUM(J339:N339)</f>
        <v>288.75024500000001</v>
      </c>
    </row>
    <row r="340" spans="2:15" x14ac:dyDescent="0.25">
      <c r="B340" s="52" t="s">
        <v>21</v>
      </c>
      <c r="C340" s="8" t="s">
        <v>247</v>
      </c>
      <c r="D340" s="36" t="s">
        <v>2668</v>
      </c>
      <c r="E340" s="37" t="s">
        <v>246</v>
      </c>
      <c r="F340" s="25">
        <v>43668</v>
      </c>
      <c r="G340" s="13" t="s">
        <v>2608</v>
      </c>
      <c r="H340" s="7" t="s">
        <v>2715</v>
      </c>
      <c r="I340" s="4" t="s">
        <v>39</v>
      </c>
      <c r="J340" s="79">
        <f>17570/14</f>
        <v>1255</v>
      </c>
      <c r="K340" s="79">
        <v>-198.7075385</v>
      </c>
      <c r="L340" s="79">
        <v>0</v>
      </c>
      <c r="M340" s="77">
        <v>0</v>
      </c>
      <c r="N340" s="10">
        <f>((J340)*0.83333%)*-1</f>
        <v>-10.4582915</v>
      </c>
      <c r="O340" s="78">
        <f>SUM(J340:N340)</f>
        <v>1045.8341699999999</v>
      </c>
    </row>
    <row r="341" spans="2:15" x14ac:dyDescent="0.25">
      <c r="B341" s="52" t="s">
        <v>21</v>
      </c>
      <c r="C341" s="8" t="s">
        <v>247</v>
      </c>
      <c r="D341" s="36" t="s">
        <v>2668</v>
      </c>
      <c r="E341" s="37" t="s">
        <v>246</v>
      </c>
      <c r="F341" s="25">
        <v>43668</v>
      </c>
      <c r="G341" s="13" t="s">
        <v>2608</v>
      </c>
      <c r="H341" s="7" t="s">
        <v>2715</v>
      </c>
      <c r="I341" s="4" t="s">
        <v>30</v>
      </c>
      <c r="J341" s="79">
        <f t="shared" ref="J341:J353" si="0">17570/14</f>
        <v>1255</v>
      </c>
      <c r="K341" s="79">
        <v>-198.7075385</v>
      </c>
      <c r="L341" s="79">
        <v>0</v>
      </c>
      <c r="M341" s="77">
        <v>0</v>
      </c>
      <c r="N341" s="10">
        <f>((J341)*0.83333%)*-1</f>
        <v>-10.4582915</v>
      </c>
      <c r="O341" s="78">
        <f>SUM(J341:N341)</f>
        <v>1045.8341699999999</v>
      </c>
    </row>
    <row r="342" spans="2:15" x14ac:dyDescent="0.25">
      <c r="B342" s="52" t="s">
        <v>21</v>
      </c>
      <c r="C342" s="8" t="s">
        <v>247</v>
      </c>
      <c r="D342" s="36" t="s">
        <v>2668</v>
      </c>
      <c r="E342" s="37" t="s">
        <v>246</v>
      </c>
      <c r="F342" s="25">
        <v>43668</v>
      </c>
      <c r="G342" s="13" t="s">
        <v>2608</v>
      </c>
      <c r="H342" s="7" t="s">
        <v>2715</v>
      </c>
      <c r="I342" s="4" t="s">
        <v>44</v>
      </c>
      <c r="J342" s="79">
        <f t="shared" si="0"/>
        <v>1255</v>
      </c>
      <c r="K342" s="79">
        <v>-198.7075385</v>
      </c>
      <c r="L342" s="79">
        <v>0</v>
      </c>
      <c r="M342" s="77">
        <v>0</v>
      </c>
      <c r="N342" s="10">
        <f>((J342)*0.83333%)*-1</f>
        <v>-10.4582915</v>
      </c>
      <c r="O342" s="78">
        <f>SUM(J342:N342)</f>
        <v>1045.8341699999999</v>
      </c>
    </row>
    <row r="343" spans="2:15" x14ac:dyDescent="0.25">
      <c r="B343" s="52" t="s">
        <v>21</v>
      </c>
      <c r="C343" s="8" t="s">
        <v>247</v>
      </c>
      <c r="D343" s="36" t="s">
        <v>2668</v>
      </c>
      <c r="E343" s="37" t="s">
        <v>246</v>
      </c>
      <c r="F343" s="25">
        <v>43668</v>
      </c>
      <c r="G343" s="13" t="s">
        <v>2608</v>
      </c>
      <c r="H343" s="7" t="s">
        <v>2715</v>
      </c>
      <c r="I343" s="4" t="s">
        <v>105</v>
      </c>
      <c r="J343" s="79">
        <f t="shared" si="0"/>
        <v>1255</v>
      </c>
      <c r="K343" s="79">
        <v>-198.7075385</v>
      </c>
      <c r="L343" s="79">
        <v>0</v>
      </c>
      <c r="M343" s="77">
        <v>0</v>
      </c>
      <c r="N343" s="10">
        <f>((J343)*0.83333%)*-1</f>
        <v>-10.4582915</v>
      </c>
      <c r="O343" s="78">
        <f>SUM(J343:N343)</f>
        <v>1045.8341699999999</v>
      </c>
    </row>
    <row r="344" spans="2:15" x14ac:dyDescent="0.25">
      <c r="B344" s="52" t="s">
        <v>21</v>
      </c>
      <c r="C344" s="8" t="s">
        <v>247</v>
      </c>
      <c r="D344" s="36" t="s">
        <v>2668</v>
      </c>
      <c r="E344" s="37" t="s">
        <v>246</v>
      </c>
      <c r="F344" s="25">
        <v>43668</v>
      </c>
      <c r="G344" s="13" t="s">
        <v>2608</v>
      </c>
      <c r="H344" s="7" t="s">
        <v>2715</v>
      </c>
      <c r="I344" s="4" t="s">
        <v>25</v>
      </c>
      <c r="J344" s="79">
        <f t="shared" si="0"/>
        <v>1255</v>
      </c>
      <c r="K344" s="79">
        <v>-198.7075385</v>
      </c>
      <c r="L344" s="79">
        <v>0</v>
      </c>
      <c r="M344" s="77">
        <v>0</v>
      </c>
      <c r="N344" s="10">
        <f>((J344)*0.83333%)*-1</f>
        <v>-10.4582915</v>
      </c>
      <c r="O344" s="78">
        <f>SUM(J344:N344)</f>
        <v>1045.8341699999999</v>
      </c>
    </row>
    <row r="345" spans="2:15" x14ac:dyDescent="0.25">
      <c r="B345" s="52" t="s">
        <v>21</v>
      </c>
      <c r="C345" s="8" t="s">
        <v>247</v>
      </c>
      <c r="D345" s="36" t="s">
        <v>2668</v>
      </c>
      <c r="E345" s="37" t="s">
        <v>246</v>
      </c>
      <c r="F345" s="25">
        <v>43668</v>
      </c>
      <c r="G345" s="13" t="s">
        <v>2608</v>
      </c>
      <c r="H345" s="7" t="s">
        <v>2715</v>
      </c>
      <c r="I345" s="4" t="s">
        <v>51</v>
      </c>
      <c r="J345" s="79">
        <f t="shared" si="0"/>
        <v>1255</v>
      </c>
      <c r="K345" s="79">
        <v>-198.7075385</v>
      </c>
      <c r="L345" s="79">
        <v>0</v>
      </c>
      <c r="M345" s="77">
        <v>0</v>
      </c>
      <c r="N345" s="10">
        <f>((J345)*0.83333%)*-1</f>
        <v>-10.4582915</v>
      </c>
      <c r="O345" s="78">
        <f>SUM(J345:N345)</f>
        <v>1045.8341699999999</v>
      </c>
    </row>
    <row r="346" spans="2:15" x14ac:dyDescent="0.25">
      <c r="B346" s="52" t="s">
        <v>21</v>
      </c>
      <c r="C346" s="8" t="s">
        <v>247</v>
      </c>
      <c r="D346" s="36" t="s">
        <v>2668</v>
      </c>
      <c r="E346" s="37" t="s">
        <v>246</v>
      </c>
      <c r="F346" s="25">
        <v>43668</v>
      </c>
      <c r="G346" s="13" t="s">
        <v>2608</v>
      </c>
      <c r="H346" s="7" t="s">
        <v>2715</v>
      </c>
      <c r="I346" s="4" t="s">
        <v>36</v>
      </c>
      <c r="J346" s="79">
        <f t="shared" si="0"/>
        <v>1255</v>
      </c>
      <c r="K346" s="79">
        <v>-198.7075385</v>
      </c>
      <c r="L346" s="79">
        <v>0</v>
      </c>
      <c r="M346" s="77"/>
      <c r="N346" s="10">
        <f>((J346)*0.83333%)*-1</f>
        <v>-10.4582915</v>
      </c>
      <c r="O346" s="78">
        <f>SUM(J346:N346)</f>
        <v>1045.8341699999999</v>
      </c>
    </row>
    <row r="347" spans="2:15" x14ac:dyDescent="0.25">
      <c r="B347" s="52" t="s">
        <v>21</v>
      </c>
      <c r="C347" s="8" t="s">
        <v>247</v>
      </c>
      <c r="D347" s="36" t="s">
        <v>2668</v>
      </c>
      <c r="E347" s="37" t="s">
        <v>246</v>
      </c>
      <c r="F347" s="25">
        <v>43668</v>
      </c>
      <c r="G347" s="13" t="s">
        <v>2608</v>
      </c>
      <c r="H347" s="7" t="s">
        <v>2715</v>
      </c>
      <c r="I347" s="4" t="s">
        <v>90</v>
      </c>
      <c r="J347" s="79">
        <f t="shared" si="0"/>
        <v>1255</v>
      </c>
      <c r="K347" s="79">
        <v>-198.7075385</v>
      </c>
      <c r="L347" s="79">
        <v>0</v>
      </c>
      <c r="M347" s="77">
        <v>0</v>
      </c>
      <c r="N347" s="10">
        <f>((J347)*0.83333%)*-1</f>
        <v>-10.4582915</v>
      </c>
      <c r="O347" s="78">
        <f>SUM(J347:N347)</f>
        <v>1045.8341699999999</v>
      </c>
    </row>
    <row r="348" spans="2:15" x14ac:dyDescent="0.25">
      <c r="B348" s="52" t="s">
        <v>21</v>
      </c>
      <c r="C348" s="8" t="s">
        <v>247</v>
      </c>
      <c r="D348" s="36" t="s">
        <v>2668</v>
      </c>
      <c r="E348" s="37" t="s">
        <v>246</v>
      </c>
      <c r="F348" s="25">
        <v>43668</v>
      </c>
      <c r="G348" s="13" t="s">
        <v>2608</v>
      </c>
      <c r="H348" s="7" t="s">
        <v>2715</v>
      </c>
      <c r="I348" s="4" t="s">
        <v>75</v>
      </c>
      <c r="J348" s="79">
        <f t="shared" si="0"/>
        <v>1255</v>
      </c>
      <c r="K348" s="79">
        <v>-198.7075385</v>
      </c>
      <c r="L348" s="79">
        <v>0</v>
      </c>
      <c r="M348" s="77">
        <v>0</v>
      </c>
      <c r="N348" s="10">
        <f>((J348)*0.83333%)*-1</f>
        <v>-10.4582915</v>
      </c>
      <c r="O348" s="78">
        <f>SUM(J348:N348)</f>
        <v>1045.8341699999999</v>
      </c>
    </row>
    <row r="349" spans="2:15" x14ac:dyDescent="0.25">
      <c r="B349" s="52" t="s">
        <v>21</v>
      </c>
      <c r="C349" s="8" t="s">
        <v>247</v>
      </c>
      <c r="D349" s="36" t="s">
        <v>2668</v>
      </c>
      <c r="E349" s="37" t="s">
        <v>246</v>
      </c>
      <c r="F349" s="25">
        <v>43668</v>
      </c>
      <c r="G349" s="13" t="s">
        <v>2608</v>
      </c>
      <c r="H349" s="7" t="s">
        <v>2715</v>
      </c>
      <c r="I349" s="4" t="s">
        <v>42</v>
      </c>
      <c r="J349" s="79">
        <f t="shared" si="0"/>
        <v>1255</v>
      </c>
      <c r="K349" s="79">
        <v>-198.7075385</v>
      </c>
      <c r="L349" s="79">
        <v>0</v>
      </c>
      <c r="M349" s="77">
        <v>0</v>
      </c>
      <c r="N349" s="10">
        <f>((J349)*0.83333%)*-1</f>
        <v>-10.4582915</v>
      </c>
      <c r="O349" s="78">
        <f>SUM(J349:N349)</f>
        <v>1045.8341699999999</v>
      </c>
    </row>
    <row r="350" spans="2:15" x14ac:dyDescent="0.25">
      <c r="B350" s="52" t="s">
        <v>21</v>
      </c>
      <c r="C350" s="8" t="s">
        <v>247</v>
      </c>
      <c r="D350" s="36" t="s">
        <v>2668</v>
      </c>
      <c r="E350" s="37" t="s">
        <v>246</v>
      </c>
      <c r="F350" s="25">
        <v>43668</v>
      </c>
      <c r="G350" s="13" t="s">
        <v>2608</v>
      </c>
      <c r="H350" s="7" t="s">
        <v>2715</v>
      </c>
      <c r="I350" s="4" t="s">
        <v>27</v>
      </c>
      <c r="J350" s="79">
        <f t="shared" si="0"/>
        <v>1255</v>
      </c>
      <c r="K350" s="79">
        <v>-198.7075385</v>
      </c>
      <c r="L350" s="79">
        <v>0</v>
      </c>
      <c r="M350" s="77">
        <v>0</v>
      </c>
      <c r="N350" s="10">
        <f>((J350)*0.83333%)*-1</f>
        <v>-10.4582915</v>
      </c>
      <c r="O350" s="78">
        <f>SUM(J350:N350)</f>
        <v>1045.8341699999999</v>
      </c>
    </row>
    <row r="351" spans="2:15" x14ac:dyDescent="0.25">
      <c r="B351" s="52" t="s">
        <v>21</v>
      </c>
      <c r="C351" s="8" t="s">
        <v>247</v>
      </c>
      <c r="D351" s="36" t="s">
        <v>2668</v>
      </c>
      <c r="E351" s="37" t="s">
        <v>246</v>
      </c>
      <c r="F351" s="25">
        <v>43668</v>
      </c>
      <c r="G351" s="13" t="s">
        <v>2608</v>
      </c>
      <c r="H351" s="7" t="s">
        <v>2715</v>
      </c>
      <c r="I351" s="4" t="s">
        <v>64</v>
      </c>
      <c r="J351" s="79">
        <f t="shared" si="0"/>
        <v>1255</v>
      </c>
      <c r="K351" s="79">
        <v>-198.7075385</v>
      </c>
      <c r="L351" s="79">
        <v>0</v>
      </c>
      <c r="M351" s="77">
        <v>0</v>
      </c>
      <c r="N351" s="10">
        <f>((J351)*0.83333%)*-1</f>
        <v>-10.4582915</v>
      </c>
      <c r="O351" s="78">
        <f>SUM(J351:N351)</f>
        <v>1045.8341699999999</v>
      </c>
    </row>
    <row r="352" spans="2:15" x14ac:dyDescent="0.25">
      <c r="B352" s="52" t="s">
        <v>21</v>
      </c>
      <c r="C352" s="8" t="s">
        <v>247</v>
      </c>
      <c r="D352" s="36" t="s">
        <v>2668</v>
      </c>
      <c r="E352" s="37" t="s">
        <v>246</v>
      </c>
      <c r="F352" s="25">
        <v>43668</v>
      </c>
      <c r="G352" s="13" t="s">
        <v>2608</v>
      </c>
      <c r="H352" s="7" t="s">
        <v>2715</v>
      </c>
      <c r="I352" s="4" t="s">
        <v>97</v>
      </c>
      <c r="J352" s="79">
        <f t="shared" si="0"/>
        <v>1255</v>
      </c>
      <c r="K352" s="79">
        <v>-198.7075385</v>
      </c>
      <c r="L352" s="79">
        <v>0</v>
      </c>
      <c r="M352" s="77">
        <v>0</v>
      </c>
      <c r="N352" s="10">
        <f>((J352)*0.83333%)*-1</f>
        <v>-10.4582915</v>
      </c>
      <c r="O352" s="78">
        <f>SUM(J352:N352)</f>
        <v>1045.8341699999999</v>
      </c>
    </row>
    <row r="353" spans="2:15" x14ac:dyDescent="0.25">
      <c r="B353" s="52" t="s">
        <v>21</v>
      </c>
      <c r="C353" s="8" t="s">
        <v>247</v>
      </c>
      <c r="D353" s="36" t="s">
        <v>2668</v>
      </c>
      <c r="E353" s="37" t="s">
        <v>246</v>
      </c>
      <c r="F353" s="25">
        <v>43668</v>
      </c>
      <c r="G353" s="13" t="s">
        <v>2608</v>
      </c>
      <c r="H353" s="7" t="s">
        <v>2715</v>
      </c>
      <c r="I353" s="4" t="s">
        <v>88</v>
      </c>
      <c r="J353" s="79">
        <f t="shared" si="0"/>
        <v>1255</v>
      </c>
      <c r="K353" s="79">
        <v>-198.7075385</v>
      </c>
      <c r="L353" s="79">
        <v>0</v>
      </c>
      <c r="M353" s="77">
        <v>0</v>
      </c>
      <c r="N353" s="10">
        <f>((J353)*0.83333%)*-1</f>
        <v>-10.4582915</v>
      </c>
      <c r="O353" s="78">
        <f>SUM(J353:N353)</f>
        <v>1045.8341699999999</v>
      </c>
    </row>
    <row r="354" spans="2:15" x14ac:dyDescent="0.25">
      <c r="B354" s="52" t="s">
        <v>21</v>
      </c>
      <c r="C354" s="8" t="s">
        <v>247</v>
      </c>
      <c r="D354" s="36" t="s">
        <v>2668</v>
      </c>
      <c r="E354" s="37" t="s">
        <v>246</v>
      </c>
      <c r="F354" s="25">
        <v>43705</v>
      </c>
      <c r="G354" s="13" t="s">
        <v>2608</v>
      </c>
      <c r="H354" s="7" t="s">
        <v>2726</v>
      </c>
      <c r="I354" s="22" t="s">
        <v>241</v>
      </c>
      <c r="J354" s="9">
        <v>1172</v>
      </c>
      <c r="K354" s="9">
        <v>-175.79929679999992</v>
      </c>
      <c r="L354" s="89">
        <v>0</v>
      </c>
      <c r="M354" s="10">
        <v>0</v>
      </c>
      <c r="N354" s="10">
        <f>((J354)*0.83333%)*-1</f>
        <v>-9.7666275999999996</v>
      </c>
      <c r="O354" s="55">
        <f>SUM(J354:N354)</f>
        <v>986.43407560000014</v>
      </c>
    </row>
    <row r="355" spans="2:15" x14ac:dyDescent="0.25">
      <c r="B355" s="52" t="s">
        <v>21</v>
      </c>
      <c r="C355" s="8" t="s">
        <v>247</v>
      </c>
      <c r="D355" s="36" t="s">
        <v>2668</v>
      </c>
      <c r="E355" s="37" t="s">
        <v>246</v>
      </c>
      <c r="F355" s="25">
        <v>43763</v>
      </c>
      <c r="G355" s="13" t="s">
        <v>2608</v>
      </c>
      <c r="H355" s="7" t="s">
        <v>2733</v>
      </c>
      <c r="I355" s="22" t="s">
        <v>241</v>
      </c>
      <c r="J355" s="89">
        <f>8142/2</f>
        <v>4071</v>
      </c>
      <c r="K355" s="89">
        <v>-542.79782880000016</v>
      </c>
      <c r="L355" s="89">
        <v>0</v>
      </c>
      <c r="M355" s="90">
        <v>0</v>
      </c>
      <c r="N355" s="10">
        <f>((J355)*0.83333%)*-1</f>
        <v>-33.924864300000003</v>
      </c>
      <c r="O355" s="91">
        <f>SUM(J355:N355)</f>
        <v>3494.2773068999995</v>
      </c>
    </row>
    <row r="356" spans="2:15" x14ac:dyDescent="0.25">
      <c r="B356" s="52" t="s">
        <v>21</v>
      </c>
      <c r="C356" s="8" t="s">
        <v>247</v>
      </c>
      <c r="D356" s="36" t="s">
        <v>2668</v>
      </c>
      <c r="E356" s="37" t="s">
        <v>246</v>
      </c>
      <c r="F356" s="25">
        <v>43763</v>
      </c>
      <c r="G356" s="13" t="s">
        <v>2608</v>
      </c>
      <c r="H356" s="7" t="s">
        <v>2733</v>
      </c>
      <c r="I356" s="22" t="s">
        <v>241</v>
      </c>
      <c r="J356" s="89">
        <v>4071</v>
      </c>
      <c r="K356" s="89">
        <v>-542.79782880000016</v>
      </c>
      <c r="L356" s="89">
        <v>0</v>
      </c>
      <c r="M356" s="90">
        <v>0</v>
      </c>
      <c r="N356" s="10">
        <f>((J356)*0.83333%)*-1</f>
        <v>-33.924864300000003</v>
      </c>
      <c r="O356" s="91">
        <f>SUM(J356:N356)</f>
        <v>3494.2773068999995</v>
      </c>
    </row>
    <row r="357" spans="2:15" x14ac:dyDescent="0.25">
      <c r="B357" s="52" t="s">
        <v>21</v>
      </c>
      <c r="C357" s="8" t="s">
        <v>247</v>
      </c>
      <c r="D357" s="36" t="s">
        <v>2668</v>
      </c>
      <c r="E357" s="37" t="s">
        <v>246</v>
      </c>
      <c r="F357" s="25">
        <v>43972</v>
      </c>
      <c r="G357" s="13" t="s">
        <v>2608</v>
      </c>
      <c r="H357" s="7" t="s">
        <v>2755</v>
      </c>
      <c r="I357" s="81" t="s">
        <v>241</v>
      </c>
      <c r="J357" s="90">
        <f>6799.2/13</f>
        <v>523.01538461538462</v>
      </c>
      <c r="K357" s="90">
        <v>-52.301956873846166</v>
      </c>
      <c r="L357" s="90">
        <v>0</v>
      </c>
      <c r="M357" s="90">
        <v>0</v>
      </c>
      <c r="N357" s="10">
        <f>((J357)*0.83333%)*-1</f>
        <v>-4.3584441046153843</v>
      </c>
      <c r="O357" s="91">
        <f>SUM(J357:N357)</f>
        <v>466.35498363692307</v>
      </c>
    </row>
    <row r="358" spans="2:15" x14ac:dyDescent="0.25">
      <c r="B358" s="52" t="s">
        <v>21</v>
      </c>
      <c r="C358" s="8" t="s">
        <v>247</v>
      </c>
      <c r="D358" s="36" t="s">
        <v>2668</v>
      </c>
      <c r="E358" s="37" t="s">
        <v>246</v>
      </c>
      <c r="F358" s="25">
        <v>43972</v>
      </c>
      <c r="G358" s="13" t="s">
        <v>2608</v>
      </c>
      <c r="H358" s="7" t="s">
        <v>2755</v>
      </c>
      <c r="I358" s="81" t="s">
        <v>241</v>
      </c>
      <c r="J358" s="90">
        <f t="shared" ref="J358:J369" si="1">6799.2/13</f>
        <v>523.01538461538462</v>
      </c>
      <c r="K358" s="90">
        <v>-52.301956873846166</v>
      </c>
      <c r="L358" s="90">
        <v>0</v>
      </c>
      <c r="M358" s="90">
        <v>0</v>
      </c>
      <c r="N358" s="10">
        <f>((J358)*0.83333%)*-1</f>
        <v>-4.3584441046153843</v>
      </c>
      <c r="O358" s="91">
        <f>SUM(J358:N358)</f>
        <v>466.35498363692307</v>
      </c>
    </row>
    <row r="359" spans="2:15" x14ac:dyDescent="0.25">
      <c r="B359" s="52" t="s">
        <v>21</v>
      </c>
      <c r="C359" s="8" t="s">
        <v>247</v>
      </c>
      <c r="D359" s="36" t="s">
        <v>2668</v>
      </c>
      <c r="E359" s="37" t="s">
        <v>246</v>
      </c>
      <c r="F359" s="25">
        <v>43972</v>
      </c>
      <c r="G359" s="13" t="s">
        <v>2608</v>
      </c>
      <c r="H359" s="7" t="s">
        <v>2755</v>
      </c>
      <c r="I359" s="81" t="s">
        <v>241</v>
      </c>
      <c r="J359" s="90">
        <f t="shared" si="1"/>
        <v>523.01538461538462</v>
      </c>
      <c r="K359" s="90">
        <v>-52.301956873846166</v>
      </c>
      <c r="L359" s="90">
        <v>0</v>
      </c>
      <c r="M359" s="90">
        <v>0</v>
      </c>
      <c r="N359" s="10">
        <f>((J359)*0.83333%)*-1</f>
        <v>-4.3584441046153843</v>
      </c>
      <c r="O359" s="91">
        <f>SUM(J359:N359)</f>
        <v>466.35498363692307</v>
      </c>
    </row>
    <row r="360" spans="2:15" x14ac:dyDescent="0.25">
      <c r="B360" s="52" t="s">
        <v>21</v>
      </c>
      <c r="C360" s="8" t="s">
        <v>247</v>
      </c>
      <c r="D360" s="36" t="s">
        <v>2668</v>
      </c>
      <c r="E360" s="37" t="s">
        <v>246</v>
      </c>
      <c r="F360" s="25">
        <v>43972</v>
      </c>
      <c r="G360" s="13" t="s">
        <v>2608</v>
      </c>
      <c r="H360" s="7" t="s">
        <v>2755</v>
      </c>
      <c r="I360" s="81" t="s">
        <v>241</v>
      </c>
      <c r="J360" s="90">
        <f t="shared" si="1"/>
        <v>523.01538461538462</v>
      </c>
      <c r="K360" s="90">
        <v>-52.301956873846166</v>
      </c>
      <c r="L360" s="90">
        <v>0</v>
      </c>
      <c r="M360" s="90">
        <v>0</v>
      </c>
      <c r="N360" s="10">
        <f>((J360)*0.83333%)*-1</f>
        <v>-4.3584441046153843</v>
      </c>
      <c r="O360" s="91">
        <f>SUM(J360:N360)</f>
        <v>466.35498363692307</v>
      </c>
    </row>
    <row r="361" spans="2:15" x14ac:dyDescent="0.25">
      <c r="B361" s="52" t="s">
        <v>21</v>
      </c>
      <c r="C361" s="8" t="s">
        <v>247</v>
      </c>
      <c r="D361" s="36" t="s">
        <v>2668</v>
      </c>
      <c r="E361" s="37" t="s">
        <v>246</v>
      </c>
      <c r="F361" s="25">
        <v>43972</v>
      </c>
      <c r="G361" s="13" t="s">
        <v>2608</v>
      </c>
      <c r="H361" s="7" t="s">
        <v>2755</v>
      </c>
      <c r="I361" s="81" t="s">
        <v>241</v>
      </c>
      <c r="J361" s="90">
        <f t="shared" si="1"/>
        <v>523.01538461538462</v>
      </c>
      <c r="K361" s="90">
        <v>-52.301956873846166</v>
      </c>
      <c r="L361" s="90">
        <v>0</v>
      </c>
      <c r="M361" s="90">
        <v>0</v>
      </c>
      <c r="N361" s="10">
        <f>((J361)*0.83333%)*-1</f>
        <v>-4.3584441046153843</v>
      </c>
      <c r="O361" s="91">
        <f>SUM(J361:N361)</f>
        <v>466.35498363692307</v>
      </c>
    </row>
    <row r="362" spans="2:15" x14ac:dyDescent="0.25">
      <c r="B362" s="52" t="s">
        <v>21</v>
      </c>
      <c r="C362" s="8" t="s">
        <v>247</v>
      </c>
      <c r="D362" s="36" t="s">
        <v>2668</v>
      </c>
      <c r="E362" s="37" t="s">
        <v>246</v>
      </c>
      <c r="F362" s="25">
        <v>43972</v>
      </c>
      <c r="G362" s="13" t="s">
        <v>2608</v>
      </c>
      <c r="H362" s="7" t="s">
        <v>2755</v>
      </c>
      <c r="I362" s="81" t="s">
        <v>241</v>
      </c>
      <c r="J362" s="90">
        <f t="shared" si="1"/>
        <v>523.01538461538462</v>
      </c>
      <c r="K362" s="90">
        <v>-52.301956873846166</v>
      </c>
      <c r="L362" s="90">
        <v>0</v>
      </c>
      <c r="M362" s="90">
        <v>0</v>
      </c>
      <c r="N362" s="10">
        <f>((J362)*0.83333%)*-1</f>
        <v>-4.3584441046153843</v>
      </c>
      <c r="O362" s="91">
        <f>SUM(J362:N362)</f>
        <v>466.35498363692307</v>
      </c>
    </row>
    <row r="363" spans="2:15" x14ac:dyDescent="0.25">
      <c r="B363" s="52" t="s">
        <v>21</v>
      </c>
      <c r="C363" s="8" t="s">
        <v>247</v>
      </c>
      <c r="D363" s="36" t="s">
        <v>2668</v>
      </c>
      <c r="E363" s="37" t="s">
        <v>246</v>
      </c>
      <c r="F363" s="25">
        <v>43972</v>
      </c>
      <c r="G363" s="13" t="s">
        <v>2608</v>
      </c>
      <c r="H363" s="7" t="s">
        <v>2755</v>
      </c>
      <c r="I363" s="81" t="s">
        <v>241</v>
      </c>
      <c r="J363" s="90">
        <f t="shared" si="1"/>
        <v>523.01538461538462</v>
      </c>
      <c r="K363" s="90">
        <v>-52.301956873846166</v>
      </c>
      <c r="L363" s="90">
        <v>0</v>
      </c>
      <c r="M363" s="90">
        <v>0</v>
      </c>
      <c r="N363" s="10">
        <f>((J363)*0.83333%)*-1</f>
        <v>-4.3584441046153843</v>
      </c>
      <c r="O363" s="91">
        <f>SUM(J363:N363)</f>
        <v>466.35498363692307</v>
      </c>
    </row>
    <row r="364" spans="2:15" x14ac:dyDescent="0.25">
      <c r="B364" s="52" t="s">
        <v>21</v>
      </c>
      <c r="C364" s="8" t="s">
        <v>247</v>
      </c>
      <c r="D364" s="36" t="s">
        <v>2668</v>
      </c>
      <c r="E364" s="37" t="s">
        <v>246</v>
      </c>
      <c r="F364" s="25">
        <v>43972</v>
      </c>
      <c r="G364" s="13" t="s">
        <v>2608</v>
      </c>
      <c r="H364" s="7" t="s">
        <v>2755</v>
      </c>
      <c r="I364" s="81" t="s">
        <v>241</v>
      </c>
      <c r="J364" s="90">
        <f t="shared" si="1"/>
        <v>523.01538461538462</v>
      </c>
      <c r="K364" s="90">
        <v>-52.301956873846166</v>
      </c>
      <c r="L364" s="90">
        <v>0</v>
      </c>
      <c r="M364" s="90">
        <v>0</v>
      </c>
      <c r="N364" s="10">
        <f>((J364)*0.83333%)*-1</f>
        <v>-4.3584441046153843</v>
      </c>
      <c r="O364" s="91">
        <f>SUM(J364:N364)</f>
        <v>466.35498363692307</v>
      </c>
    </row>
    <row r="365" spans="2:15" x14ac:dyDescent="0.25">
      <c r="B365" s="52" t="s">
        <v>21</v>
      </c>
      <c r="C365" s="8" t="s">
        <v>247</v>
      </c>
      <c r="D365" s="36" t="s">
        <v>2668</v>
      </c>
      <c r="E365" s="37" t="s">
        <v>246</v>
      </c>
      <c r="F365" s="25">
        <v>43972</v>
      </c>
      <c r="G365" s="13" t="s">
        <v>2608</v>
      </c>
      <c r="H365" s="7" t="s">
        <v>2755</v>
      </c>
      <c r="I365" s="81" t="s">
        <v>241</v>
      </c>
      <c r="J365" s="90">
        <f t="shared" si="1"/>
        <v>523.01538461538462</v>
      </c>
      <c r="K365" s="90">
        <v>-52.301956873846166</v>
      </c>
      <c r="L365" s="90">
        <v>0</v>
      </c>
      <c r="M365" s="90">
        <v>0</v>
      </c>
      <c r="N365" s="10">
        <f>((J365)*0.83333%)*-1</f>
        <v>-4.3584441046153843</v>
      </c>
      <c r="O365" s="91">
        <f>SUM(J365:N365)</f>
        <v>466.35498363692307</v>
      </c>
    </row>
    <row r="366" spans="2:15" x14ac:dyDescent="0.25">
      <c r="B366" s="52" t="s">
        <v>21</v>
      </c>
      <c r="C366" s="8" t="s">
        <v>247</v>
      </c>
      <c r="D366" s="36" t="s">
        <v>2668</v>
      </c>
      <c r="E366" s="37" t="s">
        <v>246</v>
      </c>
      <c r="F366" s="25">
        <v>43972</v>
      </c>
      <c r="G366" s="13" t="s">
        <v>2608</v>
      </c>
      <c r="H366" s="7" t="s">
        <v>2755</v>
      </c>
      <c r="I366" s="81" t="s">
        <v>241</v>
      </c>
      <c r="J366" s="90">
        <f t="shared" si="1"/>
        <v>523.01538461538462</v>
      </c>
      <c r="K366" s="90">
        <v>-52.301956873846166</v>
      </c>
      <c r="L366" s="90">
        <v>0</v>
      </c>
      <c r="M366" s="90">
        <v>0</v>
      </c>
      <c r="N366" s="10">
        <f>((J366)*0.83333%)*-1</f>
        <v>-4.3584441046153843</v>
      </c>
      <c r="O366" s="91">
        <f>SUM(J366:N366)</f>
        <v>466.35498363692307</v>
      </c>
    </row>
    <row r="367" spans="2:15" x14ac:dyDescent="0.25">
      <c r="B367" s="52" t="s">
        <v>21</v>
      </c>
      <c r="C367" s="8" t="s">
        <v>247</v>
      </c>
      <c r="D367" s="36" t="s">
        <v>2668</v>
      </c>
      <c r="E367" s="37" t="s">
        <v>246</v>
      </c>
      <c r="F367" s="25">
        <v>43972</v>
      </c>
      <c r="G367" s="13" t="s">
        <v>2608</v>
      </c>
      <c r="H367" s="7" t="s">
        <v>2755</v>
      </c>
      <c r="I367" s="81" t="s">
        <v>241</v>
      </c>
      <c r="J367" s="90">
        <f t="shared" si="1"/>
        <v>523.01538461538462</v>
      </c>
      <c r="K367" s="90">
        <v>-52.301956873846166</v>
      </c>
      <c r="L367" s="90">
        <v>0</v>
      </c>
      <c r="M367" s="90">
        <v>0</v>
      </c>
      <c r="N367" s="10">
        <f>((J367)*0.83333%)*-1</f>
        <v>-4.3584441046153843</v>
      </c>
      <c r="O367" s="91">
        <f>SUM(J367:N367)</f>
        <v>466.35498363692307</v>
      </c>
    </row>
    <row r="368" spans="2:15" x14ac:dyDescent="0.25">
      <c r="B368" s="52" t="s">
        <v>21</v>
      </c>
      <c r="C368" s="8" t="s">
        <v>247</v>
      </c>
      <c r="D368" s="36" t="s">
        <v>2668</v>
      </c>
      <c r="E368" s="37" t="s">
        <v>246</v>
      </c>
      <c r="F368" s="25">
        <v>43972</v>
      </c>
      <c r="G368" s="13" t="s">
        <v>2608</v>
      </c>
      <c r="H368" s="7" t="s">
        <v>2755</v>
      </c>
      <c r="I368" s="81" t="s">
        <v>241</v>
      </c>
      <c r="J368" s="90">
        <f t="shared" si="1"/>
        <v>523.01538461538462</v>
      </c>
      <c r="K368" s="90">
        <v>-52.301956873846166</v>
      </c>
      <c r="L368" s="90">
        <v>0</v>
      </c>
      <c r="M368" s="90">
        <v>0</v>
      </c>
      <c r="N368" s="10">
        <f>((J368)*0.83333%)*-1</f>
        <v>-4.3584441046153843</v>
      </c>
      <c r="O368" s="91">
        <f>SUM(J368:N368)</f>
        <v>466.35498363692307</v>
      </c>
    </row>
    <row r="369" spans="2:15" x14ac:dyDescent="0.25">
      <c r="B369" s="52" t="s">
        <v>21</v>
      </c>
      <c r="C369" s="8" t="s">
        <v>247</v>
      </c>
      <c r="D369" s="36" t="s">
        <v>2668</v>
      </c>
      <c r="E369" s="37" t="s">
        <v>246</v>
      </c>
      <c r="F369" s="25">
        <v>43972</v>
      </c>
      <c r="G369" s="13" t="s">
        <v>2608</v>
      </c>
      <c r="H369" s="7" t="s">
        <v>2755</v>
      </c>
      <c r="I369" s="81" t="s">
        <v>241</v>
      </c>
      <c r="J369" s="90">
        <f t="shared" si="1"/>
        <v>523.01538461538462</v>
      </c>
      <c r="K369" s="90">
        <v>-52.301956873846166</v>
      </c>
      <c r="L369" s="90">
        <v>0</v>
      </c>
      <c r="M369" s="90">
        <v>0</v>
      </c>
      <c r="N369" s="10">
        <f>((J369)*0.83333%)*-1</f>
        <v>-4.3584441046153843</v>
      </c>
      <c r="O369" s="91">
        <f>SUM(J369:N369)</f>
        <v>466.35498363692307</v>
      </c>
    </row>
    <row r="370" spans="2:15" x14ac:dyDescent="0.25">
      <c r="B370" s="52" t="s">
        <v>21</v>
      </c>
      <c r="C370" s="8" t="s">
        <v>247</v>
      </c>
      <c r="D370" s="36" t="s">
        <v>2668</v>
      </c>
      <c r="E370" s="37" t="s">
        <v>246</v>
      </c>
      <c r="F370" s="25">
        <v>44006</v>
      </c>
      <c r="G370" s="13" t="s">
        <v>2608</v>
      </c>
      <c r="H370" s="7" t="s">
        <v>2756</v>
      </c>
      <c r="I370" s="81" t="s">
        <v>2757</v>
      </c>
      <c r="J370" s="90">
        <v>650</v>
      </c>
      <c r="K370" s="90">
        <v>-54.166970000000013</v>
      </c>
      <c r="L370" s="90">
        <v>0</v>
      </c>
      <c r="M370" s="90">
        <v>0</v>
      </c>
      <c r="N370" s="10">
        <f>((J370)*0.83333%)*-1</f>
        <v>-5.4166449999999999</v>
      </c>
      <c r="O370" s="91">
        <f>SUM(J370:N370)</f>
        <v>590.41638499999999</v>
      </c>
    </row>
    <row r="371" spans="2:15" x14ac:dyDescent="0.25">
      <c r="B371" s="52" t="s">
        <v>21</v>
      </c>
      <c r="C371" s="8" t="s">
        <v>247</v>
      </c>
      <c r="D371" s="36" t="s">
        <v>2668</v>
      </c>
      <c r="E371" s="37" t="s">
        <v>246</v>
      </c>
      <c r="F371" s="25">
        <v>44025</v>
      </c>
      <c r="G371" s="13" t="s">
        <v>2608</v>
      </c>
      <c r="H371" s="7" t="s">
        <v>2760</v>
      </c>
      <c r="I371" s="81" t="s">
        <v>2761</v>
      </c>
      <c r="J371" s="90">
        <v>18890.669999999998</v>
      </c>
      <c r="K371" s="90">
        <v>-1259.3805187559999</v>
      </c>
      <c r="L371" s="90">
        <v>0</v>
      </c>
      <c r="M371" s="90">
        <v>0</v>
      </c>
      <c r="N371" s="10">
        <f>((J371)*0.83333%)*-1</f>
        <v>-157.421620311</v>
      </c>
      <c r="O371" s="91">
        <f>SUM(J371:N371)</f>
        <v>17473.867860932998</v>
      </c>
    </row>
    <row r="372" spans="2:15" x14ac:dyDescent="0.25">
      <c r="B372" s="52" t="s">
        <v>21</v>
      </c>
      <c r="C372" s="8" t="s">
        <v>247</v>
      </c>
      <c r="D372" s="36" t="s">
        <v>2668</v>
      </c>
      <c r="E372" s="37" t="s">
        <v>246</v>
      </c>
      <c r="F372" s="25">
        <v>44033</v>
      </c>
      <c r="G372" s="13" t="s">
        <v>2608</v>
      </c>
      <c r="H372" s="7" t="s">
        <v>2763</v>
      </c>
      <c r="I372" s="81" t="s">
        <v>2743</v>
      </c>
      <c r="J372" s="90">
        <v>2770</v>
      </c>
      <c r="K372" s="90">
        <v>-184.667036</v>
      </c>
      <c r="L372" s="90">
        <v>0</v>
      </c>
      <c r="M372" s="90">
        <v>0</v>
      </c>
      <c r="N372" s="10">
        <f>((J372)*0.83333%)*-1</f>
        <v>-23.083241000000001</v>
      </c>
      <c r="O372" s="91">
        <f>SUM(J372:N372)</f>
        <v>2562.2497230000004</v>
      </c>
    </row>
    <row r="373" spans="2:15" x14ac:dyDescent="0.25">
      <c r="B373" s="52" t="s">
        <v>21</v>
      </c>
      <c r="C373" s="8" t="s">
        <v>247</v>
      </c>
      <c r="D373" s="36" t="s">
        <v>2668</v>
      </c>
      <c r="E373" s="37" t="s">
        <v>246</v>
      </c>
      <c r="F373" s="25">
        <v>44074</v>
      </c>
      <c r="G373" s="13" t="s">
        <v>2608</v>
      </c>
      <c r="H373" s="7" t="s">
        <v>2764</v>
      </c>
      <c r="I373" s="81" t="s">
        <v>2743</v>
      </c>
      <c r="J373" s="90">
        <v>3700</v>
      </c>
      <c r="K373" s="90">
        <v>-184.99926000000002</v>
      </c>
      <c r="L373" s="89">
        <v>0</v>
      </c>
      <c r="M373" s="90">
        <v>0</v>
      </c>
      <c r="N373" s="10">
        <f>((J373)*0.83333%)*-1</f>
        <v>-30.833210000000001</v>
      </c>
      <c r="O373" s="91">
        <f>SUM(J373:N373)</f>
        <v>3484.1675300000002</v>
      </c>
    </row>
    <row r="374" spans="2:15" x14ac:dyDescent="0.25">
      <c r="B374" s="51" t="s">
        <v>21</v>
      </c>
      <c r="C374" s="3" t="s">
        <v>247</v>
      </c>
      <c r="D374" s="31" t="s">
        <v>2668</v>
      </c>
      <c r="E374" s="23" t="s">
        <v>246</v>
      </c>
      <c r="F374" s="24">
        <v>44111</v>
      </c>
      <c r="G374" s="3" t="s">
        <v>2608</v>
      </c>
      <c r="H374" s="4" t="s">
        <v>2785</v>
      </c>
      <c r="I374" s="22" t="s">
        <v>97</v>
      </c>
      <c r="J374" s="96">
        <v>323.99</v>
      </c>
      <c r="K374" s="96">
        <v>-10.799717600999999</v>
      </c>
      <c r="L374" s="96">
        <v>0</v>
      </c>
      <c r="M374" s="99">
        <v>0</v>
      </c>
      <c r="N374" s="10">
        <f>((J374)*0.83333%)*-1</f>
        <v>-2.699905867</v>
      </c>
      <c r="O374" s="98">
        <f>SUM(J374:N374)</f>
        <v>310.49037653200003</v>
      </c>
    </row>
    <row r="375" spans="2:15" x14ac:dyDescent="0.25">
      <c r="B375" s="51" t="s">
        <v>21</v>
      </c>
      <c r="C375" s="3" t="s">
        <v>247</v>
      </c>
      <c r="D375" s="31" t="s">
        <v>2668</v>
      </c>
      <c r="E375" s="23" t="s">
        <v>246</v>
      </c>
      <c r="F375" s="25">
        <v>44166</v>
      </c>
      <c r="G375" s="13" t="s">
        <v>2608</v>
      </c>
      <c r="H375" s="7" t="s">
        <v>2790</v>
      </c>
      <c r="I375" s="22" t="s">
        <v>44</v>
      </c>
      <c r="J375" s="96">
        <v>953.6</v>
      </c>
      <c r="K375" s="96">
        <v>-15.893269760000001</v>
      </c>
      <c r="L375" s="96">
        <v>0</v>
      </c>
      <c r="M375" s="99">
        <v>0</v>
      </c>
      <c r="N375" s="10">
        <f>((J375)*0.83333%)*-1</f>
        <v>-7.9466348800000004</v>
      </c>
      <c r="O375" s="98">
        <f>SUM(J375:N375)</f>
        <v>929.76009536000004</v>
      </c>
    </row>
    <row r="376" spans="2:15" x14ac:dyDescent="0.25">
      <c r="B376" s="51" t="s">
        <v>21</v>
      </c>
      <c r="C376" s="3" t="s">
        <v>247</v>
      </c>
      <c r="D376" s="31" t="s">
        <v>2668</v>
      </c>
      <c r="E376" s="23" t="s">
        <v>246</v>
      </c>
      <c r="F376" s="25">
        <v>44239</v>
      </c>
      <c r="G376" s="13" t="s">
        <v>2608</v>
      </c>
      <c r="H376" s="7" t="s">
        <v>2795</v>
      </c>
      <c r="I376" s="81" t="s">
        <v>2743</v>
      </c>
      <c r="J376" s="100">
        <v>0</v>
      </c>
      <c r="K376" s="101">
        <v>0</v>
      </c>
      <c r="L376" s="96">
        <v>919</v>
      </c>
      <c r="M376" s="99">
        <v>0</v>
      </c>
      <c r="N376" s="10">
        <f>((L376)*0.83333%)*-1</f>
        <v>-7.6583027000000001</v>
      </c>
      <c r="O376" s="98">
        <f>SUM(J376:N376)</f>
        <v>911.34169729999996</v>
      </c>
    </row>
    <row r="377" spans="2:15" x14ac:dyDescent="0.25">
      <c r="B377" s="51" t="s">
        <v>21</v>
      </c>
      <c r="C377" s="3" t="s">
        <v>250</v>
      </c>
      <c r="D377" s="31" t="s">
        <v>2669</v>
      </c>
      <c r="E377" s="23" t="s">
        <v>2732</v>
      </c>
      <c r="F377" s="26">
        <v>29486</v>
      </c>
      <c r="G377" s="29" t="s">
        <v>252</v>
      </c>
      <c r="H377" s="5" t="s">
        <v>253</v>
      </c>
      <c r="I377" s="5" t="s">
        <v>54</v>
      </c>
      <c r="J377" s="16">
        <v>71.900000000000006</v>
      </c>
      <c r="K377" s="16">
        <v>0</v>
      </c>
      <c r="L377" s="9">
        <v>0</v>
      </c>
      <c r="M377" s="9">
        <v>0</v>
      </c>
      <c r="N377" s="10">
        <v>0</v>
      </c>
      <c r="O377" s="53">
        <v>0</v>
      </c>
    </row>
    <row r="378" spans="2:15" x14ac:dyDescent="0.25">
      <c r="B378" s="51" t="s">
        <v>21</v>
      </c>
      <c r="C378" s="3" t="s">
        <v>250</v>
      </c>
      <c r="D378" s="31" t="s">
        <v>2669</v>
      </c>
      <c r="E378" s="23" t="s">
        <v>2732</v>
      </c>
      <c r="F378" s="24">
        <v>29860</v>
      </c>
      <c r="G378" s="3" t="s">
        <v>254</v>
      </c>
      <c r="H378" s="4" t="s">
        <v>255</v>
      </c>
      <c r="I378" s="4" t="s">
        <v>85</v>
      </c>
      <c r="J378" s="16">
        <v>236.42</v>
      </c>
      <c r="K378" s="16">
        <v>0</v>
      </c>
      <c r="L378" s="9">
        <v>0</v>
      </c>
      <c r="M378" s="9">
        <v>0</v>
      </c>
      <c r="N378" s="10">
        <v>0</v>
      </c>
      <c r="O378" s="53">
        <v>0</v>
      </c>
    </row>
    <row r="379" spans="2:15" x14ac:dyDescent="0.25">
      <c r="B379" s="51" t="s">
        <v>21</v>
      </c>
      <c r="C379" s="3" t="s">
        <v>250</v>
      </c>
      <c r="D379" s="31" t="s">
        <v>2669</v>
      </c>
      <c r="E379" s="23" t="s">
        <v>2732</v>
      </c>
      <c r="F379" s="24">
        <v>29860</v>
      </c>
      <c r="G379" s="3" t="s">
        <v>256</v>
      </c>
      <c r="H379" s="4" t="s">
        <v>257</v>
      </c>
      <c r="I379" s="4" t="s">
        <v>30</v>
      </c>
      <c r="J379" s="16">
        <v>236.42</v>
      </c>
      <c r="K379" s="16">
        <v>0</v>
      </c>
      <c r="L379" s="9">
        <v>0</v>
      </c>
      <c r="M379" s="9">
        <v>0</v>
      </c>
      <c r="N379" s="10">
        <v>0</v>
      </c>
      <c r="O379" s="53">
        <v>0</v>
      </c>
    </row>
    <row r="380" spans="2:15" x14ac:dyDescent="0.25">
      <c r="B380" s="51" t="s">
        <v>21</v>
      </c>
      <c r="C380" s="3" t="s">
        <v>250</v>
      </c>
      <c r="D380" s="31" t="s">
        <v>2669</v>
      </c>
      <c r="E380" s="23" t="s">
        <v>2732</v>
      </c>
      <c r="F380" s="24">
        <v>29860</v>
      </c>
      <c r="G380" s="3" t="s">
        <v>258</v>
      </c>
      <c r="H380" s="4" t="s">
        <v>255</v>
      </c>
      <c r="I380" s="4" t="s">
        <v>42</v>
      </c>
      <c r="J380" s="16">
        <v>236.42</v>
      </c>
      <c r="K380" s="16">
        <v>0</v>
      </c>
      <c r="L380" s="9">
        <v>0</v>
      </c>
      <c r="M380" s="9">
        <v>0</v>
      </c>
      <c r="N380" s="10">
        <v>0</v>
      </c>
      <c r="O380" s="53">
        <v>0</v>
      </c>
    </row>
    <row r="381" spans="2:15" x14ac:dyDescent="0.25">
      <c r="B381" s="51" t="s">
        <v>21</v>
      </c>
      <c r="C381" s="3" t="s">
        <v>250</v>
      </c>
      <c r="D381" s="31" t="s">
        <v>2669</v>
      </c>
      <c r="E381" s="23" t="s">
        <v>2732</v>
      </c>
      <c r="F381" s="24">
        <v>30284</v>
      </c>
      <c r="G381" s="3" t="s">
        <v>259</v>
      </c>
      <c r="H381" s="4" t="s">
        <v>260</v>
      </c>
      <c r="I381" s="4" t="s">
        <v>39</v>
      </c>
      <c r="J381" s="16">
        <v>130.80000000000001</v>
      </c>
      <c r="K381" s="16">
        <v>0</v>
      </c>
      <c r="L381" s="9">
        <v>0</v>
      </c>
      <c r="M381" s="9">
        <v>0</v>
      </c>
      <c r="N381" s="10">
        <v>0</v>
      </c>
      <c r="O381" s="53">
        <v>0</v>
      </c>
    </row>
    <row r="382" spans="2:15" x14ac:dyDescent="0.25">
      <c r="B382" s="51" t="s">
        <v>21</v>
      </c>
      <c r="C382" s="3" t="s">
        <v>250</v>
      </c>
      <c r="D382" s="31" t="s">
        <v>2669</v>
      </c>
      <c r="E382" s="23" t="s">
        <v>2732</v>
      </c>
      <c r="F382" s="24">
        <v>30284</v>
      </c>
      <c r="G382" s="3" t="s">
        <v>261</v>
      </c>
      <c r="H382" s="4" t="s">
        <v>262</v>
      </c>
      <c r="I382" s="4" t="s">
        <v>85</v>
      </c>
      <c r="J382" s="16">
        <v>85.7</v>
      </c>
      <c r="K382" s="16">
        <v>0</v>
      </c>
      <c r="L382" s="9">
        <v>0</v>
      </c>
      <c r="M382" s="9">
        <v>0</v>
      </c>
      <c r="N382" s="10">
        <v>0</v>
      </c>
      <c r="O382" s="53">
        <v>0</v>
      </c>
    </row>
    <row r="383" spans="2:15" x14ac:dyDescent="0.25">
      <c r="B383" s="51" t="s">
        <v>21</v>
      </c>
      <c r="C383" s="3" t="s">
        <v>250</v>
      </c>
      <c r="D383" s="31" t="s">
        <v>2669</v>
      </c>
      <c r="E383" s="23" t="s">
        <v>2732</v>
      </c>
      <c r="F383" s="24">
        <v>30284</v>
      </c>
      <c r="G383" s="3" t="s">
        <v>263</v>
      </c>
      <c r="H383" s="4" t="s">
        <v>264</v>
      </c>
      <c r="I383" s="4" t="s">
        <v>66</v>
      </c>
      <c r="J383" s="16">
        <v>302</v>
      </c>
      <c r="K383" s="16">
        <v>0</v>
      </c>
      <c r="L383" s="9">
        <v>0</v>
      </c>
      <c r="M383" s="9">
        <v>0</v>
      </c>
      <c r="N383" s="10">
        <v>0</v>
      </c>
      <c r="O383" s="53">
        <v>0</v>
      </c>
    </row>
    <row r="384" spans="2:15" x14ac:dyDescent="0.25">
      <c r="B384" s="51" t="s">
        <v>21</v>
      </c>
      <c r="C384" s="3" t="s">
        <v>250</v>
      </c>
      <c r="D384" s="31" t="s">
        <v>2669</v>
      </c>
      <c r="E384" s="23" t="s">
        <v>2732</v>
      </c>
      <c r="F384" s="24">
        <v>30288</v>
      </c>
      <c r="G384" s="3" t="s">
        <v>265</v>
      </c>
      <c r="H384" s="4" t="s">
        <v>266</v>
      </c>
      <c r="I384" s="4" t="s">
        <v>54</v>
      </c>
      <c r="J384" s="16">
        <v>110</v>
      </c>
      <c r="K384" s="16">
        <v>0</v>
      </c>
      <c r="L384" s="9">
        <v>0</v>
      </c>
      <c r="M384" s="9">
        <v>0</v>
      </c>
      <c r="N384" s="10">
        <v>0</v>
      </c>
      <c r="O384" s="53">
        <v>0</v>
      </c>
    </row>
    <row r="385" spans="2:15" x14ac:dyDescent="0.25">
      <c r="B385" s="51" t="s">
        <v>21</v>
      </c>
      <c r="C385" s="3" t="s">
        <v>250</v>
      </c>
      <c r="D385" s="31" t="s">
        <v>2669</v>
      </c>
      <c r="E385" s="23" t="s">
        <v>2732</v>
      </c>
      <c r="F385" s="24">
        <v>30288</v>
      </c>
      <c r="G385" s="3" t="s">
        <v>267</v>
      </c>
      <c r="H385" s="4" t="s">
        <v>268</v>
      </c>
      <c r="I385" s="4" t="s">
        <v>91</v>
      </c>
      <c r="J385" s="16">
        <v>65.39</v>
      </c>
      <c r="K385" s="16">
        <v>0</v>
      </c>
      <c r="L385" s="9">
        <v>0</v>
      </c>
      <c r="M385" s="9">
        <v>0</v>
      </c>
      <c r="N385" s="10">
        <v>0</v>
      </c>
      <c r="O385" s="53">
        <v>0</v>
      </c>
    </row>
    <row r="386" spans="2:15" x14ac:dyDescent="0.25">
      <c r="B386" s="51" t="s">
        <v>21</v>
      </c>
      <c r="C386" s="3" t="s">
        <v>250</v>
      </c>
      <c r="D386" s="31" t="s">
        <v>2669</v>
      </c>
      <c r="E386" s="23" t="s">
        <v>2732</v>
      </c>
      <c r="F386" s="24">
        <v>30288</v>
      </c>
      <c r="G386" s="3" t="s">
        <v>269</v>
      </c>
      <c r="H386" s="4" t="s">
        <v>268</v>
      </c>
      <c r="I386" s="4" t="s">
        <v>44</v>
      </c>
      <c r="J386" s="16">
        <v>65.39</v>
      </c>
      <c r="K386" s="16">
        <v>0</v>
      </c>
      <c r="L386" s="9">
        <v>0</v>
      </c>
      <c r="M386" s="9">
        <v>0</v>
      </c>
      <c r="N386" s="10">
        <v>0</v>
      </c>
      <c r="O386" s="53">
        <v>0</v>
      </c>
    </row>
    <row r="387" spans="2:15" x14ac:dyDescent="0.25">
      <c r="B387" s="51" t="s">
        <v>21</v>
      </c>
      <c r="C387" s="3" t="s">
        <v>250</v>
      </c>
      <c r="D387" s="31" t="s">
        <v>2669</v>
      </c>
      <c r="E387" s="23" t="s">
        <v>2732</v>
      </c>
      <c r="F387" s="24">
        <v>30288</v>
      </c>
      <c r="G387" s="3" t="s">
        <v>270</v>
      </c>
      <c r="H387" s="4" t="s">
        <v>266</v>
      </c>
      <c r="I387" s="4" t="s">
        <v>66</v>
      </c>
      <c r="J387" s="16">
        <v>110</v>
      </c>
      <c r="K387" s="16">
        <v>0</v>
      </c>
      <c r="L387" s="9">
        <v>0</v>
      </c>
      <c r="M387" s="9">
        <v>0</v>
      </c>
      <c r="N387" s="10">
        <v>0</v>
      </c>
      <c r="O387" s="53">
        <v>0</v>
      </c>
    </row>
    <row r="388" spans="2:15" x14ac:dyDescent="0.25">
      <c r="B388" s="51" t="s">
        <v>21</v>
      </c>
      <c r="C388" s="3" t="s">
        <v>250</v>
      </c>
      <c r="D388" s="31" t="s">
        <v>2669</v>
      </c>
      <c r="E388" s="23" t="s">
        <v>2732</v>
      </c>
      <c r="F388" s="24">
        <v>30288</v>
      </c>
      <c r="G388" s="3" t="s">
        <v>271</v>
      </c>
      <c r="H388" s="4" t="s">
        <v>272</v>
      </c>
      <c r="I388" s="4" t="s">
        <v>66</v>
      </c>
      <c r="J388" s="16">
        <v>65.39</v>
      </c>
      <c r="K388" s="16">
        <v>0</v>
      </c>
      <c r="L388" s="9">
        <v>0</v>
      </c>
      <c r="M388" s="9">
        <v>0</v>
      </c>
      <c r="N388" s="10">
        <v>0</v>
      </c>
      <c r="O388" s="53">
        <v>0</v>
      </c>
    </row>
    <row r="389" spans="2:15" x14ac:dyDescent="0.25">
      <c r="B389" s="51" t="s">
        <v>21</v>
      </c>
      <c r="C389" s="3" t="s">
        <v>250</v>
      </c>
      <c r="D389" s="31" t="s">
        <v>2669</v>
      </c>
      <c r="E389" s="23" t="s">
        <v>2732</v>
      </c>
      <c r="F389" s="24">
        <v>30288</v>
      </c>
      <c r="G389" s="3" t="s">
        <v>273</v>
      </c>
      <c r="H389" s="4" t="s">
        <v>272</v>
      </c>
      <c r="I389" s="4" t="s">
        <v>150</v>
      </c>
      <c r="J389" s="16">
        <v>65.39</v>
      </c>
      <c r="K389" s="16">
        <v>0</v>
      </c>
      <c r="L389" s="9">
        <v>0</v>
      </c>
      <c r="M389" s="9">
        <v>0</v>
      </c>
      <c r="N389" s="10">
        <v>0</v>
      </c>
      <c r="O389" s="53">
        <v>0</v>
      </c>
    </row>
    <row r="390" spans="2:15" x14ac:dyDescent="0.25">
      <c r="B390" s="51" t="s">
        <v>21</v>
      </c>
      <c r="C390" s="3" t="s">
        <v>250</v>
      </c>
      <c r="D390" s="31" t="s">
        <v>2669</v>
      </c>
      <c r="E390" s="23" t="s">
        <v>2732</v>
      </c>
      <c r="F390" s="24">
        <v>30288</v>
      </c>
      <c r="G390" s="3" t="s">
        <v>274</v>
      </c>
      <c r="H390" s="4" t="s">
        <v>266</v>
      </c>
      <c r="I390" s="4" t="s">
        <v>66</v>
      </c>
      <c r="J390" s="16">
        <v>110</v>
      </c>
      <c r="K390" s="16">
        <v>0</v>
      </c>
      <c r="L390" s="9">
        <v>0</v>
      </c>
      <c r="M390" s="9">
        <v>0</v>
      </c>
      <c r="N390" s="10">
        <v>0</v>
      </c>
      <c r="O390" s="53">
        <v>0</v>
      </c>
    </row>
    <row r="391" spans="2:15" x14ac:dyDescent="0.25">
      <c r="B391" s="51" t="s">
        <v>21</v>
      </c>
      <c r="C391" s="3" t="s">
        <v>250</v>
      </c>
      <c r="D391" s="31" t="s">
        <v>2669</v>
      </c>
      <c r="E391" s="23" t="s">
        <v>2732</v>
      </c>
      <c r="F391" s="24">
        <v>30288</v>
      </c>
      <c r="G391" s="3" t="s">
        <v>275</v>
      </c>
      <c r="H391" s="4" t="s">
        <v>276</v>
      </c>
      <c r="I391" s="4" t="s">
        <v>66</v>
      </c>
      <c r="J391" s="16">
        <v>65.39</v>
      </c>
      <c r="K391" s="16">
        <v>0</v>
      </c>
      <c r="L391" s="9">
        <v>0</v>
      </c>
      <c r="M391" s="9">
        <v>0</v>
      </c>
      <c r="N391" s="10">
        <v>0</v>
      </c>
      <c r="O391" s="53">
        <v>0</v>
      </c>
    </row>
    <row r="392" spans="2:15" x14ac:dyDescent="0.25">
      <c r="B392" s="51" t="s">
        <v>21</v>
      </c>
      <c r="C392" s="3" t="s">
        <v>250</v>
      </c>
      <c r="D392" s="31" t="s">
        <v>2669</v>
      </c>
      <c r="E392" s="23" t="s">
        <v>2732</v>
      </c>
      <c r="F392" s="24">
        <v>30288</v>
      </c>
      <c r="G392" s="3" t="s">
        <v>277</v>
      </c>
      <c r="H392" s="4" t="s">
        <v>278</v>
      </c>
      <c r="I392" s="4" t="s">
        <v>54</v>
      </c>
      <c r="J392" s="16">
        <v>13.5</v>
      </c>
      <c r="K392" s="16">
        <v>0</v>
      </c>
      <c r="L392" s="9">
        <v>0</v>
      </c>
      <c r="M392" s="9">
        <v>0</v>
      </c>
      <c r="N392" s="10">
        <v>0</v>
      </c>
      <c r="O392" s="53">
        <v>0</v>
      </c>
    </row>
    <row r="393" spans="2:15" x14ac:dyDescent="0.25">
      <c r="B393" s="51" t="s">
        <v>21</v>
      </c>
      <c r="C393" s="3" t="s">
        <v>250</v>
      </c>
      <c r="D393" s="31" t="s">
        <v>2669</v>
      </c>
      <c r="E393" s="23" t="s">
        <v>2732</v>
      </c>
      <c r="F393" s="24">
        <v>30288</v>
      </c>
      <c r="G393" s="3" t="s">
        <v>279</v>
      </c>
      <c r="H393" s="4" t="s">
        <v>280</v>
      </c>
      <c r="I393" s="4" t="s">
        <v>54</v>
      </c>
      <c r="J393" s="16">
        <v>39.46</v>
      </c>
      <c r="K393" s="16">
        <v>0</v>
      </c>
      <c r="L393" s="9">
        <v>0</v>
      </c>
      <c r="M393" s="9">
        <v>0</v>
      </c>
      <c r="N393" s="10">
        <v>0</v>
      </c>
      <c r="O393" s="53">
        <v>0</v>
      </c>
    </row>
    <row r="394" spans="2:15" x14ac:dyDescent="0.25">
      <c r="B394" s="51" t="s">
        <v>21</v>
      </c>
      <c r="C394" s="3" t="s">
        <v>250</v>
      </c>
      <c r="D394" s="31" t="s">
        <v>2669</v>
      </c>
      <c r="E394" s="23" t="s">
        <v>2732</v>
      </c>
      <c r="F394" s="24">
        <v>30288</v>
      </c>
      <c r="G394" s="3" t="s">
        <v>281</v>
      </c>
      <c r="H394" s="4" t="s">
        <v>282</v>
      </c>
      <c r="I394" s="4" t="s">
        <v>66</v>
      </c>
      <c r="J394" s="16">
        <v>130.65</v>
      </c>
      <c r="K394" s="16">
        <v>0</v>
      </c>
      <c r="L394" s="9">
        <v>0</v>
      </c>
      <c r="M394" s="9">
        <v>0</v>
      </c>
      <c r="N394" s="10">
        <v>0</v>
      </c>
      <c r="O394" s="53">
        <v>0</v>
      </c>
    </row>
    <row r="395" spans="2:15" x14ac:dyDescent="0.25">
      <c r="B395" s="51" t="s">
        <v>21</v>
      </c>
      <c r="C395" s="3" t="s">
        <v>250</v>
      </c>
      <c r="D395" s="31" t="s">
        <v>2669</v>
      </c>
      <c r="E395" s="23" t="s">
        <v>2732</v>
      </c>
      <c r="F395" s="24">
        <v>30288</v>
      </c>
      <c r="G395" s="3" t="s">
        <v>283</v>
      </c>
      <c r="H395" s="4" t="s">
        <v>268</v>
      </c>
      <c r="I395" s="4" t="s">
        <v>66</v>
      </c>
      <c r="J395" s="16">
        <v>65.39</v>
      </c>
      <c r="K395" s="16">
        <v>0</v>
      </c>
      <c r="L395" s="9">
        <v>0</v>
      </c>
      <c r="M395" s="9">
        <v>0</v>
      </c>
      <c r="N395" s="10">
        <v>0</v>
      </c>
      <c r="O395" s="53">
        <v>0</v>
      </c>
    </row>
    <row r="396" spans="2:15" x14ac:dyDescent="0.25">
      <c r="B396" s="51" t="s">
        <v>21</v>
      </c>
      <c r="C396" s="3" t="s">
        <v>250</v>
      </c>
      <c r="D396" s="31" t="s">
        <v>2669</v>
      </c>
      <c r="E396" s="23" t="s">
        <v>2732</v>
      </c>
      <c r="F396" s="24">
        <v>30410</v>
      </c>
      <c r="G396" s="3" t="s">
        <v>284</v>
      </c>
      <c r="H396" s="4" t="s">
        <v>260</v>
      </c>
      <c r="I396" s="4" t="s">
        <v>66</v>
      </c>
      <c r="J396" s="16">
        <v>52.97</v>
      </c>
      <c r="K396" s="16">
        <v>0</v>
      </c>
      <c r="L396" s="9">
        <v>0</v>
      </c>
      <c r="M396" s="9">
        <v>0</v>
      </c>
      <c r="N396" s="10">
        <v>0</v>
      </c>
      <c r="O396" s="53">
        <v>0</v>
      </c>
    </row>
    <row r="397" spans="2:15" x14ac:dyDescent="0.25">
      <c r="B397" s="51" t="s">
        <v>21</v>
      </c>
      <c r="C397" s="3" t="s">
        <v>250</v>
      </c>
      <c r="D397" s="31" t="s">
        <v>2669</v>
      </c>
      <c r="E397" s="23" t="s">
        <v>2732</v>
      </c>
      <c r="F397" s="24">
        <v>30410</v>
      </c>
      <c r="G397" s="3" t="s">
        <v>285</v>
      </c>
      <c r="H397" s="4" t="s">
        <v>260</v>
      </c>
      <c r="I397" s="4" t="s">
        <v>66</v>
      </c>
      <c r="J397" s="16">
        <v>52.97</v>
      </c>
      <c r="K397" s="16">
        <v>0</v>
      </c>
      <c r="L397" s="9">
        <v>0</v>
      </c>
      <c r="M397" s="9">
        <v>0</v>
      </c>
      <c r="N397" s="10">
        <v>0</v>
      </c>
      <c r="O397" s="53">
        <v>0</v>
      </c>
    </row>
    <row r="398" spans="2:15" x14ac:dyDescent="0.25">
      <c r="B398" s="51" t="s">
        <v>21</v>
      </c>
      <c r="C398" s="3" t="s">
        <v>250</v>
      </c>
      <c r="D398" s="31" t="s">
        <v>2669</v>
      </c>
      <c r="E398" s="23" t="s">
        <v>2732</v>
      </c>
      <c r="F398" s="24">
        <v>30410</v>
      </c>
      <c r="G398" s="3" t="s">
        <v>286</v>
      </c>
      <c r="H398" s="4" t="s">
        <v>260</v>
      </c>
      <c r="I398" s="4" t="s">
        <v>66</v>
      </c>
      <c r="J398" s="16">
        <v>52.97</v>
      </c>
      <c r="K398" s="16">
        <v>0</v>
      </c>
      <c r="L398" s="9">
        <v>0</v>
      </c>
      <c r="M398" s="9">
        <v>0</v>
      </c>
      <c r="N398" s="10">
        <v>0</v>
      </c>
      <c r="O398" s="53">
        <v>0</v>
      </c>
    </row>
    <row r="399" spans="2:15" x14ac:dyDescent="0.25">
      <c r="B399" s="51" t="s">
        <v>21</v>
      </c>
      <c r="C399" s="3" t="s">
        <v>250</v>
      </c>
      <c r="D399" s="31" t="s">
        <v>2669</v>
      </c>
      <c r="E399" s="23" t="s">
        <v>2732</v>
      </c>
      <c r="F399" s="24">
        <v>30431</v>
      </c>
      <c r="G399" s="3" t="s">
        <v>287</v>
      </c>
      <c r="H399" s="4" t="s">
        <v>288</v>
      </c>
      <c r="I399" s="4" t="s">
        <v>100</v>
      </c>
      <c r="J399" s="16">
        <v>124.86</v>
      </c>
      <c r="K399" s="16">
        <v>0</v>
      </c>
      <c r="L399" s="9">
        <v>0</v>
      </c>
      <c r="M399" s="9">
        <v>0</v>
      </c>
      <c r="N399" s="10">
        <v>0</v>
      </c>
      <c r="O399" s="53">
        <v>0</v>
      </c>
    </row>
    <row r="400" spans="2:15" x14ac:dyDescent="0.25">
      <c r="B400" s="51" t="s">
        <v>21</v>
      </c>
      <c r="C400" s="3" t="s">
        <v>250</v>
      </c>
      <c r="D400" s="31" t="s">
        <v>2669</v>
      </c>
      <c r="E400" s="23" t="s">
        <v>2732</v>
      </c>
      <c r="F400" s="24">
        <v>30678</v>
      </c>
      <c r="G400" s="3" t="s">
        <v>289</v>
      </c>
      <c r="H400" s="4" t="s">
        <v>290</v>
      </c>
      <c r="I400" s="4" t="s">
        <v>29</v>
      </c>
      <c r="J400" s="16">
        <v>450</v>
      </c>
      <c r="K400" s="16">
        <v>0</v>
      </c>
      <c r="L400" s="9">
        <v>0</v>
      </c>
      <c r="M400" s="9">
        <v>0</v>
      </c>
      <c r="N400" s="10">
        <v>0</v>
      </c>
      <c r="O400" s="53">
        <v>0</v>
      </c>
    </row>
    <row r="401" spans="2:15" x14ac:dyDescent="0.25">
      <c r="B401" s="51" t="s">
        <v>21</v>
      </c>
      <c r="C401" s="3" t="s">
        <v>250</v>
      </c>
      <c r="D401" s="31" t="s">
        <v>2669</v>
      </c>
      <c r="E401" s="23" t="s">
        <v>2732</v>
      </c>
      <c r="F401" s="24">
        <v>30678</v>
      </c>
      <c r="G401" s="3" t="s">
        <v>291</v>
      </c>
      <c r="H401" s="4" t="s">
        <v>292</v>
      </c>
      <c r="I401" s="4" t="s">
        <v>66</v>
      </c>
      <c r="J401" s="16">
        <v>105</v>
      </c>
      <c r="K401" s="16">
        <v>0</v>
      </c>
      <c r="L401" s="9">
        <v>0</v>
      </c>
      <c r="M401" s="9">
        <v>0</v>
      </c>
      <c r="N401" s="10">
        <v>0</v>
      </c>
      <c r="O401" s="53">
        <v>0</v>
      </c>
    </row>
    <row r="402" spans="2:15" x14ac:dyDescent="0.25">
      <c r="B402" s="51" t="s">
        <v>21</v>
      </c>
      <c r="C402" s="3" t="s">
        <v>250</v>
      </c>
      <c r="D402" s="31" t="s">
        <v>2669</v>
      </c>
      <c r="E402" s="23" t="s">
        <v>2732</v>
      </c>
      <c r="F402" s="24">
        <v>30678</v>
      </c>
      <c r="G402" s="3" t="s">
        <v>293</v>
      </c>
      <c r="H402" s="4" t="s">
        <v>292</v>
      </c>
      <c r="I402" s="4" t="s">
        <v>66</v>
      </c>
      <c r="J402" s="16">
        <v>105</v>
      </c>
      <c r="K402" s="16">
        <v>0</v>
      </c>
      <c r="L402" s="9">
        <v>0</v>
      </c>
      <c r="M402" s="9">
        <v>0</v>
      </c>
      <c r="N402" s="10">
        <v>0</v>
      </c>
      <c r="O402" s="53">
        <v>0</v>
      </c>
    </row>
    <row r="403" spans="2:15" x14ac:dyDescent="0.25">
      <c r="B403" s="51" t="s">
        <v>21</v>
      </c>
      <c r="C403" s="3" t="s">
        <v>250</v>
      </c>
      <c r="D403" s="31" t="s">
        <v>2669</v>
      </c>
      <c r="E403" s="23" t="s">
        <v>2732</v>
      </c>
      <c r="F403" s="24">
        <v>30678</v>
      </c>
      <c r="G403" s="3" t="s">
        <v>294</v>
      </c>
      <c r="H403" s="4" t="s">
        <v>295</v>
      </c>
      <c r="I403" s="4" t="s">
        <v>60</v>
      </c>
      <c r="J403" s="16">
        <v>389</v>
      </c>
      <c r="K403" s="16">
        <v>0</v>
      </c>
      <c r="L403" s="9">
        <v>0</v>
      </c>
      <c r="M403" s="9">
        <v>0</v>
      </c>
      <c r="N403" s="10">
        <v>0</v>
      </c>
      <c r="O403" s="53">
        <v>0</v>
      </c>
    </row>
    <row r="404" spans="2:15" x14ac:dyDescent="0.25">
      <c r="B404" s="51" t="s">
        <v>21</v>
      </c>
      <c r="C404" s="3" t="s">
        <v>250</v>
      </c>
      <c r="D404" s="31" t="s">
        <v>2669</v>
      </c>
      <c r="E404" s="23" t="s">
        <v>2732</v>
      </c>
      <c r="F404" s="24">
        <v>30678</v>
      </c>
      <c r="G404" s="3" t="s">
        <v>296</v>
      </c>
      <c r="H404" s="4" t="s">
        <v>295</v>
      </c>
      <c r="I404" s="4" t="s">
        <v>29</v>
      </c>
      <c r="J404" s="16">
        <v>389</v>
      </c>
      <c r="K404" s="16">
        <v>0</v>
      </c>
      <c r="L404" s="9">
        <v>0</v>
      </c>
      <c r="M404" s="9">
        <v>0</v>
      </c>
      <c r="N404" s="10">
        <v>0</v>
      </c>
      <c r="O404" s="53">
        <v>0</v>
      </c>
    </row>
    <row r="405" spans="2:15" x14ac:dyDescent="0.25">
      <c r="B405" s="51" t="s">
        <v>21</v>
      </c>
      <c r="C405" s="3" t="s">
        <v>250</v>
      </c>
      <c r="D405" s="31" t="s">
        <v>2669</v>
      </c>
      <c r="E405" s="23" t="s">
        <v>2732</v>
      </c>
      <c r="F405" s="24">
        <v>30678</v>
      </c>
      <c r="G405" s="3" t="s">
        <v>297</v>
      </c>
      <c r="H405" s="4" t="s">
        <v>290</v>
      </c>
      <c r="I405" s="4" t="s">
        <v>228</v>
      </c>
      <c r="J405" s="16">
        <v>458</v>
      </c>
      <c r="K405" s="16">
        <v>0</v>
      </c>
      <c r="L405" s="9">
        <v>0</v>
      </c>
      <c r="M405" s="9">
        <v>0</v>
      </c>
      <c r="N405" s="10">
        <v>0</v>
      </c>
      <c r="O405" s="53">
        <v>0</v>
      </c>
    </row>
    <row r="406" spans="2:15" x14ac:dyDescent="0.25">
      <c r="B406" s="51" t="s">
        <v>21</v>
      </c>
      <c r="C406" s="3" t="s">
        <v>250</v>
      </c>
      <c r="D406" s="31" t="s">
        <v>2669</v>
      </c>
      <c r="E406" s="23" t="s">
        <v>2732</v>
      </c>
      <c r="F406" s="24">
        <v>30678</v>
      </c>
      <c r="G406" s="3" t="s">
        <v>298</v>
      </c>
      <c r="H406" s="4" t="s">
        <v>299</v>
      </c>
      <c r="I406" s="4" t="s">
        <v>39</v>
      </c>
      <c r="J406" s="16">
        <v>295</v>
      </c>
      <c r="K406" s="16">
        <v>0</v>
      </c>
      <c r="L406" s="9">
        <v>0</v>
      </c>
      <c r="M406" s="9">
        <v>0</v>
      </c>
      <c r="N406" s="10">
        <v>0</v>
      </c>
      <c r="O406" s="53">
        <v>0</v>
      </c>
    </row>
    <row r="407" spans="2:15" x14ac:dyDescent="0.25">
      <c r="B407" s="51" t="s">
        <v>21</v>
      </c>
      <c r="C407" s="3" t="s">
        <v>250</v>
      </c>
      <c r="D407" s="31" t="s">
        <v>2669</v>
      </c>
      <c r="E407" s="23" t="s">
        <v>2732</v>
      </c>
      <c r="F407" s="24">
        <v>30711</v>
      </c>
      <c r="G407" s="3" t="s">
        <v>300</v>
      </c>
      <c r="H407" s="4" t="s">
        <v>301</v>
      </c>
      <c r="I407" s="4" t="s">
        <v>29</v>
      </c>
      <c r="J407" s="16">
        <v>120</v>
      </c>
      <c r="K407" s="16">
        <v>0</v>
      </c>
      <c r="L407" s="9">
        <v>0</v>
      </c>
      <c r="M407" s="9">
        <v>0</v>
      </c>
      <c r="N407" s="10">
        <v>0</v>
      </c>
      <c r="O407" s="53">
        <v>0</v>
      </c>
    </row>
    <row r="408" spans="2:15" x14ac:dyDescent="0.25">
      <c r="B408" s="51" t="s">
        <v>21</v>
      </c>
      <c r="C408" s="3" t="s">
        <v>250</v>
      </c>
      <c r="D408" s="31" t="s">
        <v>2669</v>
      </c>
      <c r="E408" s="23" t="s">
        <v>2732</v>
      </c>
      <c r="F408" s="24">
        <v>30711</v>
      </c>
      <c r="G408" s="3" t="s">
        <v>302</v>
      </c>
      <c r="H408" s="4" t="s">
        <v>303</v>
      </c>
      <c r="I408" s="4" t="s">
        <v>29</v>
      </c>
      <c r="J408" s="16">
        <v>120</v>
      </c>
      <c r="K408" s="16">
        <v>0</v>
      </c>
      <c r="L408" s="9">
        <v>0</v>
      </c>
      <c r="M408" s="9">
        <v>0</v>
      </c>
      <c r="N408" s="10">
        <v>0</v>
      </c>
      <c r="O408" s="53">
        <v>0</v>
      </c>
    </row>
    <row r="409" spans="2:15" x14ac:dyDescent="0.25">
      <c r="B409" s="51" t="s">
        <v>21</v>
      </c>
      <c r="C409" s="3" t="s">
        <v>250</v>
      </c>
      <c r="D409" s="31" t="s">
        <v>2669</v>
      </c>
      <c r="E409" s="23" t="s">
        <v>2732</v>
      </c>
      <c r="F409" s="24">
        <v>30875</v>
      </c>
      <c r="G409" s="3" t="s">
        <v>304</v>
      </c>
      <c r="H409" s="4" t="s">
        <v>305</v>
      </c>
      <c r="I409" s="4" t="s">
        <v>236</v>
      </c>
      <c r="J409" s="16">
        <v>270</v>
      </c>
      <c r="K409" s="16">
        <v>0</v>
      </c>
      <c r="L409" s="9">
        <v>0</v>
      </c>
      <c r="M409" s="9">
        <v>0</v>
      </c>
      <c r="N409" s="10">
        <v>0</v>
      </c>
      <c r="O409" s="53">
        <v>0</v>
      </c>
    </row>
    <row r="410" spans="2:15" x14ac:dyDescent="0.25">
      <c r="B410" s="51" t="s">
        <v>21</v>
      </c>
      <c r="C410" s="3" t="s">
        <v>250</v>
      </c>
      <c r="D410" s="31" t="s">
        <v>2669</v>
      </c>
      <c r="E410" s="23" t="s">
        <v>2732</v>
      </c>
      <c r="F410" s="24">
        <v>31563</v>
      </c>
      <c r="G410" s="3" t="s">
        <v>306</v>
      </c>
      <c r="H410" s="4" t="s">
        <v>307</v>
      </c>
      <c r="I410" s="4" t="s">
        <v>308</v>
      </c>
      <c r="J410" s="16">
        <v>199</v>
      </c>
      <c r="K410" s="16">
        <v>0</v>
      </c>
      <c r="L410" s="9">
        <v>0</v>
      </c>
      <c r="M410" s="9">
        <v>0</v>
      </c>
      <c r="N410" s="10">
        <v>0</v>
      </c>
      <c r="O410" s="53">
        <v>0</v>
      </c>
    </row>
    <row r="411" spans="2:15" x14ac:dyDescent="0.25">
      <c r="B411" s="51" t="s">
        <v>21</v>
      </c>
      <c r="C411" s="3" t="s">
        <v>250</v>
      </c>
      <c r="D411" s="31" t="s">
        <v>2669</v>
      </c>
      <c r="E411" s="23" t="s">
        <v>2732</v>
      </c>
      <c r="F411" s="24">
        <v>31563</v>
      </c>
      <c r="G411" s="3" t="s">
        <v>309</v>
      </c>
      <c r="H411" s="4" t="s">
        <v>307</v>
      </c>
      <c r="I411" s="4" t="s">
        <v>66</v>
      </c>
      <c r="J411" s="16">
        <v>199</v>
      </c>
      <c r="K411" s="16">
        <v>0</v>
      </c>
      <c r="L411" s="9">
        <v>0</v>
      </c>
      <c r="M411" s="9">
        <v>0</v>
      </c>
      <c r="N411" s="10">
        <v>0</v>
      </c>
      <c r="O411" s="53">
        <v>0</v>
      </c>
    </row>
    <row r="412" spans="2:15" x14ac:dyDescent="0.25">
      <c r="B412" s="51" t="s">
        <v>21</v>
      </c>
      <c r="C412" s="3" t="s">
        <v>250</v>
      </c>
      <c r="D412" s="31" t="s">
        <v>2669</v>
      </c>
      <c r="E412" s="23" t="s">
        <v>2732</v>
      </c>
      <c r="F412" s="24">
        <v>31563</v>
      </c>
      <c r="G412" s="3" t="s">
        <v>310</v>
      </c>
      <c r="H412" s="4" t="s">
        <v>307</v>
      </c>
      <c r="I412" s="4" t="s">
        <v>30</v>
      </c>
      <c r="J412" s="16">
        <v>249.2</v>
      </c>
      <c r="K412" s="16">
        <v>0</v>
      </c>
      <c r="L412" s="9">
        <v>0</v>
      </c>
      <c r="M412" s="9">
        <v>0</v>
      </c>
      <c r="N412" s="10">
        <v>0</v>
      </c>
      <c r="O412" s="53">
        <v>0</v>
      </c>
    </row>
    <row r="413" spans="2:15" x14ac:dyDescent="0.25">
      <c r="B413" s="51" t="s">
        <v>21</v>
      </c>
      <c r="C413" s="3" t="s">
        <v>250</v>
      </c>
      <c r="D413" s="31" t="s">
        <v>2669</v>
      </c>
      <c r="E413" s="23" t="s">
        <v>2732</v>
      </c>
      <c r="F413" s="24">
        <v>31563</v>
      </c>
      <c r="G413" s="3" t="s">
        <v>311</v>
      </c>
      <c r="H413" s="4" t="s">
        <v>272</v>
      </c>
      <c r="I413" s="4" t="s">
        <v>44</v>
      </c>
      <c r="J413" s="16">
        <v>304.7</v>
      </c>
      <c r="K413" s="16">
        <v>0</v>
      </c>
      <c r="L413" s="9">
        <v>0</v>
      </c>
      <c r="M413" s="9">
        <v>0</v>
      </c>
      <c r="N413" s="10">
        <v>0</v>
      </c>
      <c r="O413" s="53">
        <v>0</v>
      </c>
    </row>
    <row r="414" spans="2:15" x14ac:dyDescent="0.25">
      <c r="B414" s="51" t="s">
        <v>21</v>
      </c>
      <c r="C414" s="3" t="s">
        <v>250</v>
      </c>
      <c r="D414" s="31" t="s">
        <v>2669</v>
      </c>
      <c r="E414" s="23" t="s">
        <v>2732</v>
      </c>
      <c r="F414" s="24">
        <v>31563</v>
      </c>
      <c r="G414" s="3" t="s">
        <v>312</v>
      </c>
      <c r="H414" s="4" t="s">
        <v>307</v>
      </c>
      <c r="I414" s="4" t="s">
        <v>29</v>
      </c>
      <c r="J414" s="16">
        <v>249.2</v>
      </c>
      <c r="K414" s="16">
        <v>0</v>
      </c>
      <c r="L414" s="9">
        <v>0</v>
      </c>
      <c r="M414" s="9">
        <v>0</v>
      </c>
      <c r="N414" s="10">
        <v>0</v>
      </c>
      <c r="O414" s="53">
        <v>0</v>
      </c>
    </row>
    <row r="415" spans="2:15" x14ac:dyDescent="0.25">
      <c r="B415" s="51" t="s">
        <v>21</v>
      </c>
      <c r="C415" s="3" t="s">
        <v>250</v>
      </c>
      <c r="D415" s="31" t="s">
        <v>2669</v>
      </c>
      <c r="E415" s="23" t="s">
        <v>2732</v>
      </c>
      <c r="F415" s="24">
        <v>31777</v>
      </c>
      <c r="G415" s="3" t="s">
        <v>313</v>
      </c>
      <c r="H415" s="4" t="s">
        <v>314</v>
      </c>
      <c r="I415" s="4" t="s">
        <v>29</v>
      </c>
      <c r="J415" s="16">
        <v>31</v>
      </c>
      <c r="K415" s="16">
        <v>0</v>
      </c>
      <c r="L415" s="9">
        <v>0</v>
      </c>
      <c r="M415" s="9">
        <v>0</v>
      </c>
      <c r="N415" s="10">
        <v>0</v>
      </c>
      <c r="O415" s="53">
        <v>0</v>
      </c>
    </row>
    <row r="416" spans="2:15" x14ac:dyDescent="0.25">
      <c r="B416" s="51" t="s">
        <v>21</v>
      </c>
      <c r="C416" s="3" t="s">
        <v>250</v>
      </c>
      <c r="D416" s="31" t="s">
        <v>2669</v>
      </c>
      <c r="E416" s="23" t="s">
        <v>2732</v>
      </c>
      <c r="F416" s="24">
        <v>32385</v>
      </c>
      <c r="G416" s="3" t="s">
        <v>315</v>
      </c>
      <c r="H416" s="4" t="s">
        <v>316</v>
      </c>
      <c r="I416" s="4" t="s">
        <v>44</v>
      </c>
      <c r="J416" s="16">
        <v>36</v>
      </c>
      <c r="K416" s="16">
        <v>0</v>
      </c>
      <c r="L416" s="9">
        <v>0</v>
      </c>
      <c r="M416" s="9">
        <v>0</v>
      </c>
      <c r="N416" s="10">
        <v>0</v>
      </c>
      <c r="O416" s="53">
        <v>0</v>
      </c>
    </row>
    <row r="417" spans="2:15" x14ac:dyDescent="0.25">
      <c r="B417" s="51" t="s">
        <v>21</v>
      </c>
      <c r="C417" s="3" t="s">
        <v>250</v>
      </c>
      <c r="D417" s="31" t="s">
        <v>2669</v>
      </c>
      <c r="E417" s="23" t="s">
        <v>2732</v>
      </c>
      <c r="F417" s="24">
        <v>32385</v>
      </c>
      <c r="G417" s="3" t="s">
        <v>317</v>
      </c>
      <c r="H417" s="4" t="s">
        <v>316</v>
      </c>
      <c r="I417" s="4" t="s">
        <v>54</v>
      </c>
      <c r="J417" s="16">
        <v>36</v>
      </c>
      <c r="K417" s="16">
        <v>0</v>
      </c>
      <c r="L417" s="9">
        <v>0</v>
      </c>
      <c r="M417" s="9">
        <v>0</v>
      </c>
      <c r="N417" s="10">
        <v>0</v>
      </c>
      <c r="O417" s="53">
        <v>0</v>
      </c>
    </row>
    <row r="418" spans="2:15" x14ac:dyDescent="0.25">
      <c r="B418" s="51" t="s">
        <v>21</v>
      </c>
      <c r="C418" s="3" t="s">
        <v>250</v>
      </c>
      <c r="D418" s="31" t="s">
        <v>2669</v>
      </c>
      <c r="E418" s="23" t="s">
        <v>2732</v>
      </c>
      <c r="F418" s="24">
        <v>32385</v>
      </c>
      <c r="G418" s="3" t="s">
        <v>318</v>
      </c>
      <c r="H418" s="4" t="s">
        <v>316</v>
      </c>
      <c r="I418" s="4" t="s">
        <v>105</v>
      </c>
      <c r="J418" s="16">
        <v>36</v>
      </c>
      <c r="K418" s="16">
        <v>0</v>
      </c>
      <c r="L418" s="9">
        <v>0</v>
      </c>
      <c r="M418" s="9">
        <v>0</v>
      </c>
      <c r="N418" s="10">
        <v>0</v>
      </c>
      <c r="O418" s="53">
        <v>0</v>
      </c>
    </row>
    <row r="419" spans="2:15" x14ac:dyDescent="0.25">
      <c r="B419" s="51" t="s">
        <v>21</v>
      </c>
      <c r="C419" s="3" t="s">
        <v>250</v>
      </c>
      <c r="D419" s="31" t="s">
        <v>2669</v>
      </c>
      <c r="E419" s="23" t="s">
        <v>2732</v>
      </c>
      <c r="F419" s="24">
        <v>32507</v>
      </c>
      <c r="G419" s="3" t="s">
        <v>319</v>
      </c>
      <c r="H419" s="4" t="s">
        <v>320</v>
      </c>
      <c r="I419" s="4" t="s">
        <v>44</v>
      </c>
      <c r="J419" s="16">
        <v>67.2</v>
      </c>
      <c r="K419" s="16">
        <v>0</v>
      </c>
      <c r="L419" s="9">
        <v>0</v>
      </c>
      <c r="M419" s="9">
        <v>0</v>
      </c>
      <c r="N419" s="10">
        <v>0</v>
      </c>
      <c r="O419" s="53">
        <v>0</v>
      </c>
    </row>
    <row r="420" spans="2:15" x14ac:dyDescent="0.25">
      <c r="B420" s="51" t="s">
        <v>21</v>
      </c>
      <c r="C420" s="3" t="s">
        <v>250</v>
      </c>
      <c r="D420" s="31" t="s">
        <v>2669</v>
      </c>
      <c r="E420" s="23" t="s">
        <v>2732</v>
      </c>
      <c r="F420" s="24">
        <v>32659</v>
      </c>
      <c r="G420" s="3" t="s">
        <v>321</v>
      </c>
      <c r="H420" s="4" t="s">
        <v>322</v>
      </c>
      <c r="I420" s="4" t="s">
        <v>174</v>
      </c>
      <c r="J420" s="16">
        <v>188</v>
      </c>
      <c r="K420" s="16">
        <v>0</v>
      </c>
      <c r="L420" s="9">
        <v>0</v>
      </c>
      <c r="M420" s="9">
        <v>0</v>
      </c>
      <c r="N420" s="10">
        <v>0</v>
      </c>
      <c r="O420" s="53">
        <v>0</v>
      </c>
    </row>
    <row r="421" spans="2:15" x14ac:dyDescent="0.25">
      <c r="B421" s="51" t="s">
        <v>21</v>
      </c>
      <c r="C421" s="3" t="s">
        <v>250</v>
      </c>
      <c r="D421" s="31" t="s">
        <v>2669</v>
      </c>
      <c r="E421" s="23" t="s">
        <v>2732</v>
      </c>
      <c r="F421" s="24">
        <v>32781</v>
      </c>
      <c r="G421" s="3" t="s">
        <v>323</v>
      </c>
      <c r="H421" s="4" t="s">
        <v>324</v>
      </c>
      <c r="I421" s="4" t="s">
        <v>66</v>
      </c>
      <c r="J421" s="16">
        <v>138.28</v>
      </c>
      <c r="K421" s="16">
        <v>0</v>
      </c>
      <c r="L421" s="9">
        <v>0</v>
      </c>
      <c r="M421" s="9">
        <v>0</v>
      </c>
      <c r="N421" s="10">
        <v>0</v>
      </c>
      <c r="O421" s="53">
        <v>0</v>
      </c>
    </row>
    <row r="422" spans="2:15" x14ac:dyDescent="0.25">
      <c r="B422" s="51" t="s">
        <v>21</v>
      </c>
      <c r="C422" s="3" t="s">
        <v>250</v>
      </c>
      <c r="D422" s="31" t="s">
        <v>2669</v>
      </c>
      <c r="E422" s="23" t="s">
        <v>2732</v>
      </c>
      <c r="F422" s="24">
        <v>33511</v>
      </c>
      <c r="G422" s="3" t="s">
        <v>325</v>
      </c>
      <c r="H422" s="4" t="s">
        <v>303</v>
      </c>
      <c r="I422" s="4" t="s">
        <v>25</v>
      </c>
      <c r="J422" s="16">
        <v>17</v>
      </c>
      <c r="K422" s="16">
        <v>0</v>
      </c>
      <c r="L422" s="9">
        <v>0</v>
      </c>
      <c r="M422" s="9">
        <v>0</v>
      </c>
      <c r="N422" s="10">
        <v>0</v>
      </c>
      <c r="O422" s="53">
        <v>0</v>
      </c>
    </row>
    <row r="423" spans="2:15" x14ac:dyDescent="0.25">
      <c r="B423" s="51" t="s">
        <v>21</v>
      </c>
      <c r="C423" s="3" t="s">
        <v>250</v>
      </c>
      <c r="D423" s="31" t="s">
        <v>2669</v>
      </c>
      <c r="E423" s="23" t="s">
        <v>2732</v>
      </c>
      <c r="F423" s="24">
        <v>33511</v>
      </c>
      <c r="G423" s="3" t="s">
        <v>326</v>
      </c>
      <c r="H423" s="4" t="s">
        <v>327</v>
      </c>
      <c r="I423" s="4" t="s">
        <v>66</v>
      </c>
      <c r="J423" s="16">
        <v>15.38</v>
      </c>
      <c r="K423" s="16">
        <v>0</v>
      </c>
      <c r="L423" s="9">
        <v>0</v>
      </c>
      <c r="M423" s="9">
        <v>0</v>
      </c>
      <c r="N423" s="10">
        <v>0</v>
      </c>
      <c r="O423" s="53">
        <v>0</v>
      </c>
    </row>
    <row r="424" spans="2:15" x14ac:dyDescent="0.25">
      <c r="B424" s="51" t="s">
        <v>21</v>
      </c>
      <c r="C424" s="3" t="s">
        <v>250</v>
      </c>
      <c r="D424" s="31" t="s">
        <v>2669</v>
      </c>
      <c r="E424" s="23" t="s">
        <v>2732</v>
      </c>
      <c r="F424" s="24">
        <v>33511</v>
      </c>
      <c r="G424" s="3" t="s">
        <v>328</v>
      </c>
      <c r="H424" s="4" t="s">
        <v>280</v>
      </c>
      <c r="I424" s="4" t="s">
        <v>44</v>
      </c>
      <c r="J424" s="16">
        <v>48</v>
      </c>
      <c r="K424" s="16">
        <v>0</v>
      </c>
      <c r="L424" s="9">
        <v>0</v>
      </c>
      <c r="M424" s="9">
        <v>0</v>
      </c>
      <c r="N424" s="10">
        <v>0</v>
      </c>
      <c r="O424" s="53">
        <v>0</v>
      </c>
    </row>
    <row r="425" spans="2:15" x14ac:dyDescent="0.25">
      <c r="B425" s="51" t="s">
        <v>21</v>
      </c>
      <c r="C425" s="3" t="s">
        <v>250</v>
      </c>
      <c r="D425" s="31" t="s">
        <v>2669</v>
      </c>
      <c r="E425" s="23" t="s">
        <v>2732</v>
      </c>
      <c r="F425" s="24">
        <v>33511</v>
      </c>
      <c r="G425" s="3" t="s">
        <v>329</v>
      </c>
      <c r="H425" s="4" t="s">
        <v>330</v>
      </c>
      <c r="I425" s="4" t="s">
        <v>30</v>
      </c>
      <c r="J425" s="16">
        <v>12.3</v>
      </c>
      <c r="K425" s="16">
        <v>0</v>
      </c>
      <c r="L425" s="9">
        <v>0</v>
      </c>
      <c r="M425" s="9">
        <v>0</v>
      </c>
      <c r="N425" s="10">
        <v>0</v>
      </c>
      <c r="O425" s="53">
        <v>0</v>
      </c>
    </row>
    <row r="426" spans="2:15" x14ac:dyDescent="0.25">
      <c r="B426" s="51" t="s">
        <v>21</v>
      </c>
      <c r="C426" s="3" t="s">
        <v>250</v>
      </c>
      <c r="D426" s="31" t="s">
        <v>2669</v>
      </c>
      <c r="E426" s="23" t="s">
        <v>2732</v>
      </c>
      <c r="F426" s="24">
        <v>33511</v>
      </c>
      <c r="G426" s="3" t="s">
        <v>331</v>
      </c>
      <c r="H426" s="4" t="s">
        <v>332</v>
      </c>
      <c r="I426" s="4" t="s">
        <v>235</v>
      </c>
      <c r="J426" s="16">
        <v>41.5</v>
      </c>
      <c r="K426" s="16">
        <v>0</v>
      </c>
      <c r="L426" s="9">
        <v>0</v>
      </c>
      <c r="M426" s="9">
        <v>0</v>
      </c>
      <c r="N426" s="10">
        <v>0</v>
      </c>
      <c r="O426" s="53">
        <v>0</v>
      </c>
    </row>
    <row r="427" spans="2:15" x14ac:dyDescent="0.25">
      <c r="B427" s="51" t="s">
        <v>21</v>
      </c>
      <c r="C427" s="3" t="s">
        <v>250</v>
      </c>
      <c r="D427" s="31" t="s">
        <v>2669</v>
      </c>
      <c r="E427" s="23" t="s">
        <v>2732</v>
      </c>
      <c r="F427" s="24">
        <v>33511</v>
      </c>
      <c r="G427" s="3" t="s">
        <v>333</v>
      </c>
      <c r="H427" s="4" t="s">
        <v>334</v>
      </c>
      <c r="I427" s="4" t="s">
        <v>66</v>
      </c>
      <c r="J427" s="16">
        <v>12.3</v>
      </c>
      <c r="K427" s="16">
        <v>0</v>
      </c>
      <c r="L427" s="9">
        <v>0</v>
      </c>
      <c r="M427" s="9">
        <v>0</v>
      </c>
      <c r="N427" s="10">
        <v>0</v>
      </c>
      <c r="O427" s="53">
        <v>0</v>
      </c>
    </row>
    <row r="428" spans="2:15" x14ac:dyDescent="0.25">
      <c r="B428" s="51" t="s">
        <v>21</v>
      </c>
      <c r="C428" s="3" t="s">
        <v>250</v>
      </c>
      <c r="D428" s="31" t="s">
        <v>2669</v>
      </c>
      <c r="E428" s="23" t="s">
        <v>2732</v>
      </c>
      <c r="F428" s="24">
        <v>33511</v>
      </c>
      <c r="G428" s="3" t="s">
        <v>335</v>
      </c>
      <c r="H428" s="4" t="s">
        <v>303</v>
      </c>
      <c r="I428" s="4" t="s">
        <v>34</v>
      </c>
      <c r="J428" s="16">
        <v>17</v>
      </c>
      <c r="K428" s="16">
        <v>0</v>
      </c>
      <c r="L428" s="9">
        <v>0</v>
      </c>
      <c r="M428" s="9">
        <v>0</v>
      </c>
      <c r="N428" s="10">
        <v>0</v>
      </c>
      <c r="O428" s="53">
        <v>0</v>
      </c>
    </row>
    <row r="429" spans="2:15" x14ac:dyDescent="0.25">
      <c r="B429" s="51" t="s">
        <v>21</v>
      </c>
      <c r="C429" s="3" t="s">
        <v>250</v>
      </c>
      <c r="D429" s="31" t="s">
        <v>2669</v>
      </c>
      <c r="E429" s="23" t="s">
        <v>2732</v>
      </c>
      <c r="F429" s="24">
        <v>33511</v>
      </c>
      <c r="G429" s="3" t="s">
        <v>336</v>
      </c>
      <c r="H429" s="4" t="s">
        <v>337</v>
      </c>
      <c r="I429" s="4" t="s">
        <v>25</v>
      </c>
      <c r="J429" s="16">
        <v>63.54</v>
      </c>
      <c r="K429" s="16">
        <v>0</v>
      </c>
      <c r="L429" s="9">
        <v>0</v>
      </c>
      <c r="M429" s="9">
        <v>0</v>
      </c>
      <c r="N429" s="10">
        <v>0</v>
      </c>
      <c r="O429" s="53">
        <v>0</v>
      </c>
    </row>
    <row r="430" spans="2:15" x14ac:dyDescent="0.25">
      <c r="B430" s="51" t="s">
        <v>21</v>
      </c>
      <c r="C430" s="3" t="s">
        <v>250</v>
      </c>
      <c r="D430" s="31" t="s">
        <v>2669</v>
      </c>
      <c r="E430" s="23" t="s">
        <v>2732</v>
      </c>
      <c r="F430" s="24">
        <v>33511</v>
      </c>
      <c r="G430" s="3" t="s">
        <v>338</v>
      </c>
      <c r="H430" s="4" t="s">
        <v>339</v>
      </c>
      <c r="I430" s="4" t="s">
        <v>25</v>
      </c>
      <c r="J430" s="16">
        <v>63.54</v>
      </c>
      <c r="K430" s="16">
        <v>0</v>
      </c>
      <c r="L430" s="9">
        <v>0</v>
      </c>
      <c r="M430" s="9">
        <v>0</v>
      </c>
      <c r="N430" s="10">
        <v>0</v>
      </c>
      <c r="O430" s="53">
        <v>0</v>
      </c>
    </row>
    <row r="431" spans="2:15" x14ac:dyDescent="0.25">
      <c r="B431" s="51" t="s">
        <v>21</v>
      </c>
      <c r="C431" s="3" t="s">
        <v>250</v>
      </c>
      <c r="D431" s="31" t="s">
        <v>2669</v>
      </c>
      <c r="E431" s="23" t="s">
        <v>2732</v>
      </c>
      <c r="F431" s="24">
        <v>33541</v>
      </c>
      <c r="G431" s="3" t="s">
        <v>340</v>
      </c>
      <c r="H431" s="4" t="s">
        <v>341</v>
      </c>
      <c r="I431" s="4" t="s">
        <v>54</v>
      </c>
      <c r="J431" s="16">
        <v>59.6</v>
      </c>
      <c r="K431" s="16">
        <v>0</v>
      </c>
      <c r="L431" s="9">
        <v>0</v>
      </c>
      <c r="M431" s="9">
        <v>0</v>
      </c>
      <c r="N431" s="10">
        <v>0</v>
      </c>
      <c r="O431" s="53">
        <v>0</v>
      </c>
    </row>
    <row r="432" spans="2:15" x14ac:dyDescent="0.25">
      <c r="B432" s="51" t="s">
        <v>21</v>
      </c>
      <c r="C432" s="3" t="s">
        <v>250</v>
      </c>
      <c r="D432" s="31" t="s">
        <v>2669</v>
      </c>
      <c r="E432" s="23" t="s">
        <v>2732</v>
      </c>
      <c r="F432" s="24">
        <v>33541</v>
      </c>
      <c r="G432" s="3" t="s">
        <v>342</v>
      </c>
      <c r="H432" s="4" t="s">
        <v>290</v>
      </c>
      <c r="I432" s="4" t="s">
        <v>66</v>
      </c>
      <c r="J432" s="16">
        <v>89.4</v>
      </c>
      <c r="K432" s="16">
        <v>0</v>
      </c>
      <c r="L432" s="9">
        <v>0</v>
      </c>
      <c r="M432" s="9">
        <v>0</v>
      </c>
      <c r="N432" s="10">
        <v>0</v>
      </c>
      <c r="O432" s="53">
        <v>0</v>
      </c>
    </row>
    <row r="433" spans="2:15" x14ac:dyDescent="0.25">
      <c r="B433" s="51" t="s">
        <v>21</v>
      </c>
      <c r="C433" s="3" t="s">
        <v>250</v>
      </c>
      <c r="D433" s="31" t="s">
        <v>2669</v>
      </c>
      <c r="E433" s="23" t="s">
        <v>2732</v>
      </c>
      <c r="F433" s="24">
        <v>33602</v>
      </c>
      <c r="G433" s="3" t="s">
        <v>343</v>
      </c>
      <c r="H433" s="4" t="s">
        <v>255</v>
      </c>
      <c r="I433" s="4" t="s">
        <v>54</v>
      </c>
      <c r="J433" s="16">
        <v>132</v>
      </c>
      <c r="K433" s="16">
        <v>0</v>
      </c>
      <c r="L433" s="9">
        <v>0</v>
      </c>
      <c r="M433" s="9">
        <v>0</v>
      </c>
      <c r="N433" s="10">
        <v>0</v>
      </c>
      <c r="O433" s="53">
        <v>0</v>
      </c>
    </row>
    <row r="434" spans="2:15" x14ac:dyDescent="0.25">
      <c r="B434" s="51" t="s">
        <v>21</v>
      </c>
      <c r="C434" s="3" t="s">
        <v>250</v>
      </c>
      <c r="D434" s="31" t="s">
        <v>2669</v>
      </c>
      <c r="E434" s="23" t="s">
        <v>2732</v>
      </c>
      <c r="F434" s="24">
        <v>33602</v>
      </c>
      <c r="G434" s="3" t="s">
        <v>344</v>
      </c>
      <c r="H434" s="4" t="s">
        <v>345</v>
      </c>
      <c r="I434" s="4" t="s">
        <v>51</v>
      </c>
      <c r="J434" s="16">
        <v>132</v>
      </c>
      <c r="K434" s="16">
        <v>0</v>
      </c>
      <c r="L434" s="9">
        <v>0</v>
      </c>
      <c r="M434" s="9">
        <v>0</v>
      </c>
      <c r="N434" s="10">
        <v>0</v>
      </c>
      <c r="O434" s="53">
        <v>0</v>
      </c>
    </row>
    <row r="435" spans="2:15" x14ac:dyDescent="0.25">
      <c r="B435" s="51" t="s">
        <v>21</v>
      </c>
      <c r="C435" s="3" t="s">
        <v>250</v>
      </c>
      <c r="D435" s="31" t="s">
        <v>2669</v>
      </c>
      <c r="E435" s="23" t="s">
        <v>2732</v>
      </c>
      <c r="F435" s="24">
        <v>33602</v>
      </c>
      <c r="G435" s="3" t="s">
        <v>346</v>
      </c>
      <c r="H435" s="4" t="s">
        <v>347</v>
      </c>
      <c r="I435" s="4" t="s">
        <v>44</v>
      </c>
      <c r="J435" s="16">
        <v>132</v>
      </c>
      <c r="K435" s="16">
        <v>0</v>
      </c>
      <c r="L435" s="9">
        <v>0</v>
      </c>
      <c r="M435" s="9">
        <v>0</v>
      </c>
      <c r="N435" s="10">
        <v>0</v>
      </c>
      <c r="O435" s="53">
        <v>0</v>
      </c>
    </row>
    <row r="436" spans="2:15" x14ac:dyDescent="0.25">
      <c r="B436" s="51" t="s">
        <v>21</v>
      </c>
      <c r="C436" s="3" t="s">
        <v>250</v>
      </c>
      <c r="D436" s="31" t="s">
        <v>2669</v>
      </c>
      <c r="E436" s="23" t="s">
        <v>2732</v>
      </c>
      <c r="F436" s="24">
        <v>33602</v>
      </c>
      <c r="G436" s="3" t="s">
        <v>348</v>
      </c>
      <c r="H436" s="4" t="s">
        <v>255</v>
      </c>
      <c r="I436" s="4" t="s">
        <v>54</v>
      </c>
      <c r="J436" s="16">
        <v>132</v>
      </c>
      <c r="K436" s="16">
        <v>0</v>
      </c>
      <c r="L436" s="9">
        <v>0</v>
      </c>
      <c r="M436" s="9">
        <v>0</v>
      </c>
      <c r="N436" s="10">
        <v>0</v>
      </c>
      <c r="O436" s="53">
        <v>0</v>
      </c>
    </row>
    <row r="437" spans="2:15" x14ac:dyDescent="0.25">
      <c r="B437" s="51" t="s">
        <v>21</v>
      </c>
      <c r="C437" s="3" t="s">
        <v>250</v>
      </c>
      <c r="D437" s="31" t="s">
        <v>2669</v>
      </c>
      <c r="E437" s="23" t="s">
        <v>2732</v>
      </c>
      <c r="F437" s="24">
        <v>33602</v>
      </c>
      <c r="G437" s="3" t="s">
        <v>349</v>
      </c>
      <c r="H437" s="4" t="s">
        <v>255</v>
      </c>
      <c r="I437" s="4" t="s">
        <v>221</v>
      </c>
      <c r="J437" s="16">
        <v>132</v>
      </c>
      <c r="K437" s="16">
        <v>0</v>
      </c>
      <c r="L437" s="9">
        <v>0</v>
      </c>
      <c r="M437" s="9">
        <v>0</v>
      </c>
      <c r="N437" s="10">
        <v>0</v>
      </c>
      <c r="O437" s="53">
        <v>0</v>
      </c>
    </row>
    <row r="438" spans="2:15" x14ac:dyDescent="0.25">
      <c r="B438" s="51" t="s">
        <v>21</v>
      </c>
      <c r="C438" s="3" t="s">
        <v>250</v>
      </c>
      <c r="D438" s="31" t="s">
        <v>2669</v>
      </c>
      <c r="E438" s="23" t="s">
        <v>2732</v>
      </c>
      <c r="F438" s="24">
        <v>33602</v>
      </c>
      <c r="G438" s="3" t="s">
        <v>350</v>
      </c>
      <c r="H438" s="4" t="s">
        <v>255</v>
      </c>
      <c r="I438" s="4" t="s">
        <v>54</v>
      </c>
      <c r="J438" s="16">
        <v>132</v>
      </c>
      <c r="K438" s="16">
        <v>0</v>
      </c>
      <c r="L438" s="9">
        <v>0</v>
      </c>
      <c r="M438" s="9">
        <v>0</v>
      </c>
      <c r="N438" s="10">
        <v>0</v>
      </c>
      <c r="O438" s="53">
        <v>0</v>
      </c>
    </row>
    <row r="439" spans="2:15" x14ac:dyDescent="0.25">
      <c r="B439" s="51" t="s">
        <v>21</v>
      </c>
      <c r="C439" s="3" t="s">
        <v>250</v>
      </c>
      <c r="D439" s="31" t="s">
        <v>2669</v>
      </c>
      <c r="E439" s="23" t="s">
        <v>2732</v>
      </c>
      <c r="F439" s="24">
        <v>33602</v>
      </c>
      <c r="G439" s="3" t="s">
        <v>351</v>
      </c>
      <c r="H439" s="4" t="s">
        <v>255</v>
      </c>
      <c r="I439" s="4" t="s">
        <v>54</v>
      </c>
      <c r="J439" s="16">
        <v>132</v>
      </c>
      <c r="K439" s="16">
        <v>0</v>
      </c>
      <c r="L439" s="9">
        <v>0</v>
      </c>
      <c r="M439" s="9">
        <v>0</v>
      </c>
      <c r="N439" s="10">
        <v>0</v>
      </c>
      <c r="O439" s="53">
        <v>0</v>
      </c>
    </row>
    <row r="440" spans="2:15" x14ac:dyDescent="0.25">
      <c r="B440" s="51" t="s">
        <v>21</v>
      </c>
      <c r="C440" s="3" t="s">
        <v>250</v>
      </c>
      <c r="D440" s="31" t="s">
        <v>2669</v>
      </c>
      <c r="E440" s="23" t="s">
        <v>2732</v>
      </c>
      <c r="F440" s="24">
        <v>33662</v>
      </c>
      <c r="G440" s="3" t="s">
        <v>352</v>
      </c>
      <c r="H440" s="4" t="s">
        <v>353</v>
      </c>
      <c r="I440" s="4" t="s">
        <v>34</v>
      </c>
      <c r="J440" s="16">
        <v>165</v>
      </c>
      <c r="K440" s="16">
        <v>0</v>
      </c>
      <c r="L440" s="9">
        <v>0</v>
      </c>
      <c r="M440" s="9">
        <v>0</v>
      </c>
      <c r="N440" s="10">
        <v>0</v>
      </c>
      <c r="O440" s="53">
        <v>0</v>
      </c>
    </row>
    <row r="441" spans="2:15" x14ac:dyDescent="0.25">
      <c r="B441" s="51" t="s">
        <v>21</v>
      </c>
      <c r="C441" s="3" t="s">
        <v>250</v>
      </c>
      <c r="D441" s="31" t="s">
        <v>2669</v>
      </c>
      <c r="E441" s="23" t="s">
        <v>2732</v>
      </c>
      <c r="F441" s="24">
        <v>33662</v>
      </c>
      <c r="G441" s="3" t="s">
        <v>354</v>
      </c>
      <c r="H441" s="4" t="s">
        <v>353</v>
      </c>
      <c r="I441" s="4" t="s">
        <v>44</v>
      </c>
      <c r="J441" s="16">
        <v>165</v>
      </c>
      <c r="K441" s="16">
        <v>0</v>
      </c>
      <c r="L441" s="9">
        <v>0</v>
      </c>
      <c r="M441" s="9">
        <v>0</v>
      </c>
      <c r="N441" s="10">
        <v>0</v>
      </c>
      <c r="O441" s="53">
        <v>0</v>
      </c>
    </row>
    <row r="442" spans="2:15" x14ac:dyDescent="0.25">
      <c r="B442" s="51" t="s">
        <v>21</v>
      </c>
      <c r="C442" s="3" t="s">
        <v>250</v>
      </c>
      <c r="D442" s="31" t="s">
        <v>2669</v>
      </c>
      <c r="E442" s="23" t="s">
        <v>2732</v>
      </c>
      <c r="F442" s="24">
        <v>33815</v>
      </c>
      <c r="G442" s="3" t="s">
        <v>355</v>
      </c>
      <c r="H442" s="4" t="s">
        <v>307</v>
      </c>
      <c r="I442" s="4" t="s">
        <v>54</v>
      </c>
      <c r="J442" s="16">
        <v>170</v>
      </c>
      <c r="K442" s="16">
        <v>0</v>
      </c>
      <c r="L442" s="9">
        <v>0</v>
      </c>
      <c r="M442" s="9">
        <v>0</v>
      </c>
      <c r="N442" s="10">
        <v>0</v>
      </c>
      <c r="O442" s="53">
        <v>0</v>
      </c>
    </row>
    <row r="443" spans="2:15" x14ac:dyDescent="0.25">
      <c r="B443" s="51" t="s">
        <v>21</v>
      </c>
      <c r="C443" s="3" t="s">
        <v>250</v>
      </c>
      <c r="D443" s="31" t="s">
        <v>2669</v>
      </c>
      <c r="E443" s="23" t="s">
        <v>2732</v>
      </c>
      <c r="F443" s="24">
        <v>33815</v>
      </c>
      <c r="G443" s="3" t="s">
        <v>356</v>
      </c>
      <c r="H443" s="4" t="s">
        <v>339</v>
      </c>
      <c r="I443" s="4" t="s">
        <v>105</v>
      </c>
      <c r="J443" s="16">
        <v>173</v>
      </c>
      <c r="K443" s="16">
        <v>0</v>
      </c>
      <c r="L443" s="9">
        <v>0</v>
      </c>
      <c r="M443" s="9">
        <v>0</v>
      </c>
      <c r="N443" s="10">
        <v>0</v>
      </c>
      <c r="O443" s="53">
        <v>0</v>
      </c>
    </row>
    <row r="444" spans="2:15" x14ac:dyDescent="0.25">
      <c r="B444" s="51" t="s">
        <v>21</v>
      </c>
      <c r="C444" s="3" t="s">
        <v>250</v>
      </c>
      <c r="D444" s="31" t="s">
        <v>2669</v>
      </c>
      <c r="E444" s="23" t="s">
        <v>2732</v>
      </c>
      <c r="F444" s="24">
        <v>33815</v>
      </c>
      <c r="G444" s="3" t="s">
        <v>357</v>
      </c>
      <c r="H444" s="4" t="s">
        <v>307</v>
      </c>
      <c r="I444" s="4" t="s">
        <v>54</v>
      </c>
      <c r="J444" s="16">
        <v>170</v>
      </c>
      <c r="K444" s="16">
        <v>0</v>
      </c>
      <c r="L444" s="9">
        <v>0</v>
      </c>
      <c r="M444" s="9">
        <v>0</v>
      </c>
      <c r="N444" s="10">
        <v>0</v>
      </c>
      <c r="O444" s="53">
        <v>0</v>
      </c>
    </row>
    <row r="445" spans="2:15" x14ac:dyDescent="0.25">
      <c r="B445" s="51" t="s">
        <v>21</v>
      </c>
      <c r="C445" s="3" t="s">
        <v>250</v>
      </c>
      <c r="D445" s="31" t="s">
        <v>2669</v>
      </c>
      <c r="E445" s="23" t="s">
        <v>2732</v>
      </c>
      <c r="F445" s="24">
        <v>33815</v>
      </c>
      <c r="G445" s="3" t="s">
        <v>358</v>
      </c>
      <c r="H445" s="4" t="s">
        <v>307</v>
      </c>
      <c r="I445" s="4" t="s">
        <v>54</v>
      </c>
      <c r="J445" s="16">
        <v>170</v>
      </c>
      <c r="K445" s="16">
        <v>0</v>
      </c>
      <c r="L445" s="9">
        <v>0</v>
      </c>
      <c r="M445" s="9">
        <v>0</v>
      </c>
      <c r="N445" s="10">
        <v>0</v>
      </c>
      <c r="O445" s="53">
        <v>0</v>
      </c>
    </row>
    <row r="446" spans="2:15" x14ac:dyDescent="0.25">
      <c r="B446" s="51" t="s">
        <v>21</v>
      </c>
      <c r="C446" s="3" t="s">
        <v>250</v>
      </c>
      <c r="D446" s="31" t="s">
        <v>2669</v>
      </c>
      <c r="E446" s="23" t="s">
        <v>2732</v>
      </c>
      <c r="F446" s="24">
        <v>33815</v>
      </c>
      <c r="G446" s="3" t="s">
        <v>359</v>
      </c>
      <c r="H446" s="4" t="s">
        <v>360</v>
      </c>
      <c r="I446" s="4" t="s">
        <v>66</v>
      </c>
      <c r="J446" s="16">
        <v>170</v>
      </c>
      <c r="K446" s="16">
        <v>0</v>
      </c>
      <c r="L446" s="9">
        <v>0</v>
      </c>
      <c r="M446" s="9">
        <v>0</v>
      </c>
      <c r="N446" s="10">
        <v>0</v>
      </c>
      <c r="O446" s="53">
        <v>0</v>
      </c>
    </row>
    <row r="447" spans="2:15" x14ac:dyDescent="0.25">
      <c r="B447" s="51" t="s">
        <v>21</v>
      </c>
      <c r="C447" s="3" t="s">
        <v>250</v>
      </c>
      <c r="D447" s="31" t="s">
        <v>2669</v>
      </c>
      <c r="E447" s="23" t="s">
        <v>2732</v>
      </c>
      <c r="F447" s="24">
        <v>33815</v>
      </c>
      <c r="G447" s="3" t="s">
        <v>361</v>
      </c>
      <c r="H447" s="4" t="s">
        <v>307</v>
      </c>
      <c r="I447" s="4" t="s">
        <v>54</v>
      </c>
      <c r="J447" s="16">
        <v>170</v>
      </c>
      <c r="K447" s="16">
        <v>0</v>
      </c>
      <c r="L447" s="9">
        <v>0</v>
      </c>
      <c r="M447" s="9">
        <v>0</v>
      </c>
      <c r="N447" s="10">
        <v>0</v>
      </c>
      <c r="O447" s="53">
        <v>0</v>
      </c>
    </row>
    <row r="448" spans="2:15" x14ac:dyDescent="0.25">
      <c r="B448" s="51" t="s">
        <v>21</v>
      </c>
      <c r="C448" s="3" t="s">
        <v>250</v>
      </c>
      <c r="D448" s="31" t="s">
        <v>2669</v>
      </c>
      <c r="E448" s="23" t="s">
        <v>2732</v>
      </c>
      <c r="F448" s="24">
        <v>33815</v>
      </c>
      <c r="G448" s="3" t="s">
        <v>362</v>
      </c>
      <c r="H448" s="4" t="s">
        <v>272</v>
      </c>
      <c r="I448" s="4" t="s">
        <v>105</v>
      </c>
      <c r="J448" s="16">
        <v>185</v>
      </c>
      <c r="K448" s="16">
        <v>0</v>
      </c>
      <c r="L448" s="9">
        <v>0</v>
      </c>
      <c r="M448" s="9">
        <v>0</v>
      </c>
      <c r="N448" s="10">
        <v>0</v>
      </c>
      <c r="O448" s="53">
        <v>0</v>
      </c>
    </row>
    <row r="449" spans="2:15" x14ac:dyDescent="0.25">
      <c r="B449" s="51" t="s">
        <v>21</v>
      </c>
      <c r="C449" s="3" t="s">
        <v>250</v>
      </c>
      <c r="D449" s="31" t="s">
        <v>2669</v>
      </c>
      <c r="E449" s="23" t="s">
        <v>2732</v>
      </c>
      <c r="F449" s="24">
        <v>33815</v>
      </c>
      <c r="G449" s="3" t="s">
        <v>363</v>
      </c>
      <c r="H449" s="4" t="s">
        <v>307</v>
      </c>
      <c r="I449" s="4" t="s">
        <v>54</v>
      </c>
      <c r="J449" s="16">
        <v>170</v>
      </c>
      <c r="K449" s="16">
        <v>0</v>
      </c>
      <c r="L449" s="9">
        <v>0</v>
      </c>
      <c r="M449" s="9">
        <v>0</v>
      </c>
      <c r="N449" s="10">
        <v>0</v>
      </c>
      <c r="O449" s="53">
        <v>0</v>
      </c>
    </row>
    <row r="450" spans="2:15" x14ac:dyDescent="0.25">
      <c r="B450" s="51" t="s">
        <v>21</v>
      </c>
      <c r="C450" s="3" t="s">
        <v>250</v>
      </c>
      <c r="D450" s="31" t="s">
        <v>2669</v>
      </c>
      <c r="E450" s="23" t="s">
        <v>2732</v>
      </c>
      <c r="F450" s="24">
        <v>33815</v>
      </c>
      <c r="G450" s="3" t="s">
        <v>364</v>
      </c>
      <c r="H450" s="4" t="s">
        <v>360</v>
      </c>
      <c r="I450" s="4" t="s">
        <v>85</v>
      </c>
      <c r="J450" s="16">
        <v>170</v>
      </c>
      <c r="K450" s="16">
        <v>0</v>
      </c>
      <c r="L450" s="9">
        <v>0</v>
      </c>
      <c r="M450" s="9">
        <v>0</v>
      </c>
      <c r="N450" s="10">
        <v>0</v>
      </c>
      <c r="O450" s="53">
        <v>0</v>
      </c>
    </row>
    <row r="451" spans="2:15" x14ac:dyDescent="0.25">
      <c r="B451" s="51" t="s">
        <v>21</v>
      </c>
      <c r="C451" s="3" t="s">
        <v>250</v>
      </c>
      <c r="D451" s="31" t="s">
        <v>2669</v>
      </c>
      <c r="E451" s="23" t="s">
        <v>2732</v>
      </c>
      <c r="F451" s="24">
        <v>33815</v>
      </c>
      <c r="G451" s="3" t="s">
        <v>365</v>
      </c>
      <c r="H451" s="4" t="s">
        <v>360</v>
      </c>
      <c r="I451" s="4" t="s">
        <v>54</v>
      </c>
      <c r="J451" s="16">
        <v>170</v>
      </c>
      <c r="K451" s="16">
        <v>0</v>
      </c>
      <c r="L451" s="9">
        <v>0</v>
      </c>
      <c r="M451" s="9">
        <v>0</v>
      </c>
      <c r="N451" s="10">
        <v>0</v>
      </c>
      <c r="O451" s="53">
        <v>0</v>
      </c>
    </row>
    <row r="452" spans="2:15" x14ac:dyDescent="0.25">
      <c r="B452" s="51" t="s">
        <v>21</v>
      </c>
      <c r="C452" s="3" t="s">
        <v>250</v>
      </c>
      <c r="D452" s="31" t="s">
        <v>2669</v>
      </c>
      <c r="E452" s="23" t="s">
        <v>2732</v>
      </c>
      <c r="F452" s="24">
        <v>33815</v>
      </c>
      <c r="G452" s="3" t="s">
        <v>366</v>
      </c>
      <c r="H452" s="4" t="s">
        <v>307</v>
      </c>
      <c r="I452" s="4" t="s">
        <v>100</v>
      </c>
      <c r="J452" s="16">
        <v>170</v>
      </c>
      <c r="K452" s="16">
        <v>0</v>
      </c>
      <c r="L452" s="9">
        <v>0</v>
      </c>
      <c r="M452" s="9">
        <v>0</v>
      </c>
      <c r="N452" s="10">
        <v>0</v>
      </c>
      <c r="O452" s="53">
        <v>0</v>
      </c>
    </row>
    <row r="453" spans="2:15" x14ac:dyDescent="0.25">
      <c r="B453" s="51" t="s">
        <v>21</v>
      </c>
      <c r="C453" s="3" t="s">
        <v>250</v>
      </c>
      <c r="D453" s="31" t="s">
        <v>2669</v>
      </c>
      <c r="E453" s="23" t="s">
        <v>2732</v>
      </c>
      <c r="F453" s="24">
        <v>33815</v>
      </c>
      <c r="G453" s="3" t="s">
        <v>367</v>
      </c>
      <c r="H453" s="4" t="s">
        <v>307</v>
      </c>
      <c r="I453" s="4" t="s">
        <v>54</v>
      </c>
      <c r="J453" s="16">
        <v>170</v>
      </c>
      <c r="K453" s="16">
        <v>0</v>
      </c>
      <c r="L453" s="9">
        <v>0</v>
      </c>
      <c r="M453" s="9">
        <v>0</v>
      </c>
      <c r="N453" s="10">
        <v>0</v>
      </c>
      <c r="O453" s="53">
        <v>0</v>
      </c>
    </row>
    <row r="454" spans="2:15" x14ac:dyDescent="0.25">
      <c r="B454" s="51" t="s">
        <v>21</v>
      </c>
      <c r="C454" s="3" t="s">
        <v>250</v>
      </c>
      <c r="D454" s="31" t="s">
        <v>2669</v>
      </c>
      <c r="E454" s="23" t="s">
        <v>2732</v>
      </c>
      <c r="F454" s="24">
        <v>33815</v>
      </c>
      <c r="G454" s="3" t="s">
        <v>368</v>
      </c>
      <c r="H454" s="4" t="s">
        <v>360</v>
      </c>
      <c r="I454" s="4" t="s">
        <v>25</v>
      </c>
      <c r="J454" s="16">
        <v>170</v>
      </c>
      <c r="K454" s="16">
        <v>0</v>
      </c>
      <c r="L454" s="9">
        <v>0</v>
      </c>
      <c r="M454" s="9">
        <v>0</v>
      </c>
      <c r="N454" s="10">
        <v>0</v>
      </c>
      <c r="O454" s="53">
        <v>0</v>
      </c>
    </row>
    <row r="455" spans="2:15" x14ac:dyDescent="0.25">
      <c r="B455" s="51" t="s">
        <v>21</v>
      </c>
      <c r="C455" s="3" t="s">
        <v>250</v>
      </c>
      <c r="D455" s="31" t="s">
        <v>2669</v>
      </c>
      <c r="E455" s="23" t="s">
        <v>2732</v>
      </c>
      <c r="F455" s="24">
        <v>33815</v>
      </c>
      <c r="G455" s="3" t="s">
        <v>369</v>
      </c>
      <c r="H455" s="4" t="s">
        <v>307</v>
      </c>
      <c r="I455" s="4" t="s">
        <v>66</v>
      </c>
      <c r="J455" s="16">
        <v>170</v>
      </c>
      <c r="K455" s="16">
        <v>0</v>
      </c>
      <c r="L455" s="9">
        <v>0</v>
      </c>
      <c r="M455" s="9">
        <v>0</v>
      </c>
      <c r="N455" s="10">
        <v>0</v>
      </c>
      <c r="O455" s="53">
        <v>0</v>
      </c>
    </row>
    <row r="456" spans="2:15" x14ac:dyDescent="0.25">
      <c r="B456" s="51" t="s">
        <v>21</v>
      </c>
      <c r="C456" s="3" t="s">
        <v>250</v>
      </c>
      <c r="D456" s="31" t="s">
        <v>2669</v>
      </c>
      <c r="E456" s="23" t="s">
        <v>2732</v>
      </c>
      <c r="F456" s="24">
        <v>33815</v>
      </c>
      <c r="G456" s="3" t="s">
        <v>370</v>
      </c>
      <c r="H456" s="4" t="s">
        <v>360</v>
      </c>
      <c r="I456" s="4" t="s">
        <v>44</v>
      </c>
      <c r="J456" s="16">
        <v>170</v>
      </c>
      <c r="K456" s="16">
        <v>0</v>
      </c>
      <c r="L456" s="9">
        <v>0</v>
      </c>
      <c r="M456" s="9">
        <v>0</v>
      </c>
      <c r="N456" s="10">
        <v>0</v>
      </c>
      <c r="O456" s="53">
        <v>0</v>
      </c>
    </row>
    <row r="457" spans="2:15" x14ac:dyDescent="0.25">
      <c r="B457" s="51" t="s">
        <v>21</v>
      </c>
      <c r="C457" s="3" t="s">
        <v>250</v>
      </c>
      <c r="D457" s="31" t="s">
        <v>2669</v>
      </c>
      <c r="E457" s="23" t="s">
        <v>2732</v>
      </c>
      <c r="F457" s="24">
        <v>33815</v>
      </c>
      <c r="G457" s="3" t="s">
        <v>371</v>
      </c>
      <c r="H457" s="4" t="s">
        <v>272</v>
      </c>
      <c r="I457" s="4" t="s">
        <v>51</v>
      </c>
      <c r="J457" s="16">
        <v>185</v>
      </c>
      <c r="K457" s="16">
        <v>0</v>
      </c>
      <c r="L457" s="9">
        <v>0</v>
      </c>
      <c r="M457" s="9">
        <v>0</v>
      </c>
      <c r="N457" s="10">
        <v>0</v>
      </c>
      <c r="O457" s="53">
        <v>0</v>
      </c>
    </row>
    <row r="458" spans="2:15" x14ac:dyDescent="0.25">
      <c r="B458" s="51" t="s">
        <v>21</v>
      </c>
      <c r="C458" s="3" t="s">
        <v>250</v>
      </c>
      <c r="D458" s="31" t="s">
        <v>2669</v>
      </c>
      <c r="E458" s="23" t="s">
        <v>2732</v>
      </c>
      <c r="F458" s="24">
        <v>33815</v>
      </c>
      <c r="G458" s="3" t="s">
        <v>372</v>
      </c>
      <c r="H458" s="4" t="s">
        <v>332</v>
      </c>
      <c r="I458" s="4" t="s">
        <v>60</v>
      </c>
      <c r="J458" s="16">
        <v>387</v>
      </c>
      <c r="K458" s="16">
        <v>0</v>
      </c>
      <c r="L458" s="9">
        <v>0</v>
      </c>
      <c r="M458" s="9">
        <v>0</v>
      </c>
      <c r="N458" s="10">
        <v>0</v>
      </c>
      <c r="O458" s="53">
        <v>0</v>
      </c>
    </row>
    <row r="459" spans="2:15" x14ac:dyDescent="0.25">
      <c r="B459" s="51" t="s">
        <v>21</v>
      </c>
      <c r="C459" s="3" t="s">
        <v>250</v>
      </c>
      <c r="D459" s="31" t="s">
        <v>2669</v>
      </c>
      <c r="E459" s="23" t="s">
        <v>2732</v>
      </c>
      <c r="F459" s="24">
        <v>33815</v>
      </c>
      <c r="G459" s="3" t="s">
        <v>373</v>
      </c>
      <c r="H459" s="4" t="s">
        <v>360</v>
      </c>
      <c r="I459" s="4" t="s">
        <v>227</v>
      </c>
      <c r="J459" s="16">
        <v>170</v>
      </c>
      <c r="K459" s="16">
        <v>0</v>
      </c>
      <c r="L459" s="9">
        <v>0</v>
      </c>
      <c r="M459" s="9">
        <v>0</v>
      </c>
      <c r="N459" s="10">
        <v>0</v>
      </c>
      <c r="O459" s="53">
        <v>0</v>
      </c>
    </row>
    <row r="460" spans="2:15" x14ac:dyDescent="0.25">
      <c r="B460" s="51" t="s">
        <v>21</v>
      </c>
      <c r="C460" s="3" t="s">
        <v>250</v>
      </c>
      <c r="D460" s="31" t="s">
        <v>2669</v>
      </c>
      <c r="E460" s="23" t="s">
        <v>2732</v>
      </c>
      <c r="F460" s="24">
        <v>33815</v>
      </c>
      <c r="G460" s="3" t="s">
        <v>374</v>
      </c>
      <c r="H460" s="4" t="s">
        <v>307</v>
      </c>
      <c r="I460" s="4" t="s">
        <v>236</v>
      </c>
      <c r="J460" s="16">
        <v>170</v>
      </c>
      <c r="K460" s="16">
        <v>0</v>
      </c>
      <c r="L460" s="9">
        <v>0</v>
      </c>
      <c r="M460" s="9">
        <v>0</v>
      </c>
      <c r="N460" s="10">
        <v>0</v>
      </c>
      <c r="O460" s="53">
        <v>0</v>
      </c>
    </row>
    <row r="461" spans="2:15" x14ac:dyDescent="0.25">
      <c r="B461" s="51" t="s">
        <v>21</v>
      </c>
      <c r="C461" s="3" t="s">
        <v>250</v>
      </c>
      <c r="D461" s="31" t="s">
        <v>2669</v>
      </c>
      <c r="E461" s="23" t="s">
        <v>2732</v>
      </c>
      <c r="F461" s="24">
        <v>33815</v>
      </c>
      <c r="G461" s="3" t="s">
        <v>375</v>
      </c>
      <c r="H461" s="4" t="s">
        <v>307</v>
      </c>
      <c r="I461" s="4" t="s">
        <v>42</v>
      </c>
      <c r="J461" s="16">
        <v>170</v>
      </c>
      <c r="K461" s="16">
        <v>0</v>
      </c>
      <c r="L461" s="9">
        <v>0</v>
      </c>
      <c r="M461" s="9">
        <v>0</v>
      </c>
      <c r="N461" s="10">
        <v>0</v>
      </c>
      <c r="O461" s="53">
        <v>0</v>
      </c>
    </row>
    <row r="462" spans="2:15" x14ac:dyDescent="0.25">
      <c r="B462" s="51" t="s">
        <v>21</v>
      </c>
      <c r="C462" s="3" t="s">
        <v>250</v>
      </c>
      <c r="D462" s="31" t="s">
        <v>2669</v>
      </c>
      <c r="E462" s="23" t="s">
        <v>2732</v>
      </c>
      <c r="F462" s="24">
        <v>33815</v>
      </c>
      <c r="G462" s="3" t="s">
        <v>376</v>
      </c>
      <c r="H462" s="4" t="s">
        <v>307</v>
      </c>
      <c r="I462" s="4" t="s">
        <v>201</v>
      </c>
      <c r="J462" s="16">
        <v>170</v>
      </c>
      <c r="K462" s="16">
        <v>0</v>
      </c>
      <c r="L462" s="9">
        <v>0</v>
      </c>
      <c r="M462" s="9">
        <v>0</v>
      </c>
      <c r="N462" s="10">
        <v>0</v>
      </c>
      <c r="O462" s="53">
        <v>0</v>
      </c>
    </row>
    <row r="463" spans="2:15" x14ac:dyDescent="0.25">
      <c r="B463" s="51" t="s">
        <v>21</v>
      </c>
      <c r="C463" s="3" t="s">
        <v>250</v>
      </c>
      <c r="D463" s="31" t="s">
        <v>2669</v>
      </c>
      <c r="E463" s="23" t="s">
        <v>2732</v>
      </c>
      <c r="F463" s="24">
        <v>33815</v>
      </c>
      <c r="G463" s="3" t="s">
        <v>377</v>
      </c>
      <c r="H463" s="4" t="s">
        <v>378</v>
      </c>
      <c r="I463" s="4" t="s">
        <v>36</v>
      </c>
      <c r="J463" s="16">
        <v>185</v>
      </c>
      <c r="K463" s="16">
        <v>0</v>
      </c>
      <c r="L463" s="9">
        <v>0</v>
      </c>
      <c r="M463" s="9">
        <v>0</v>
      </c>
      <c r="N463" s="10">
        <v>0</v>
      </c>
      <c r="O463" s="53">
        <v>0</v>
      </c>
    </row>
    <row r="464" spans="2:15" x14ac:dyDescent="0.25">
      <c r="B464" s="51" t="s">
        <v>21</v>
      </c>
      <c r="C464" s="3" t="s">
        <v>250</v>
      </c>
      <c r="D464" s="31" t="s">
        <v>2669</v>
      </c>
      <c r="E464" s="23" t="s">
        <v>2732</v>
      </c>
      <c r="F464" s="24">
        <v>33815</v>
      </c>
      <c r="G464" s="3" t="s">
        <v>379</v>
      </c>
      <c r="H464" s="4" t="s">
        <v>380</v>
      </c>
      <c r="I464" s="4" t="s">
        <v>219</v>
      </c>
      <c r="J464" s="16">
        <v>104</v>
      </c>
      <c r="K464" s="16">
        <v>0</v>
      </c>
      <c r="L464" s="9">
        <v>0</v>
      </c>
      <c r="M464" s="9">
        <v>0</v>
      </c>
      <c r="N464" s="10">
        <v>0</v>
      </c>
      <c r="O464" s="53">
        <v>0</v>
      </c>
    </row>
    <row r="465" spans="2:15" x14ac:dyDescent="0.25">
      <c r="B465" s="51" t="s">
        <v>21</v>
      </c>
      <c r="C465" s="3" t="s">
        <v>250</v>
      </c>
      <c r="D465" s="31" t="s">
        <v>2669</v>
      </c>
      <c r="E465" s="23" t="s">
        <v>2732</v>
      </c>
      <c r="F465" s="24">
        <v>33815</v>
      </c>
      <c r="G465" s="3" t="s">
        <v>381</v>
      </c>
      <c r="H465" s="4" t="s">
        <v>307</v>
      </c>
      <c r="I465" s="4" t="s">
        <v>201</v>
      </c>
      <c r="J465" s="16">
        <v>170</v>
      </c>
      <c r="K465" s="16">
        <v>0</v>
      </c>
      <c r="L465" s="9">
        <v>0</v>
      </c>
      <c r="M465" s="9">
        <v>0</v>
      </c>
      <c r="N465" s="10">
        <v>0</v>
      </c>
      <c r="O465" s="53">
        <v>0</v>
      </c>
    </row>
    <row r="466" spans="2:15" x14ac:dyDescent="0.25">
      <c r="B466" s="51" t="s">
        <v>21</v>
      </c>
      <c r="C466" s="3" t="s">
        <v>250</v>
      </c>
      <c r="D466" s="31" t="s">
        <v>2669</v>
      </c>
      <c r="E466" s="23" t="s">
        <v>2732</v>
      </c>
      <c r="F466" s="24">
        <v>33815</v>
      </c>
      <c r="G466" s="3" t="s">
        <v>382</v>
      </c>
      <c r="H466" s="4" t="s">
        <v>307</v>
      </c>
      <c r="I466" s="4" t="s">
        <v>383</v>
      </c>
      <c r="J466" s="16">
        <v>170</v>
      </c>
      <c r="K466" s="16">
        <v>0</v>
      </c>
      <c r="L466" s="9">
        <v>0</v>
      </c>
      <c r="M466" s="9">
        <v>0</v>
      </c>
      <c r="N466" s="10">
        <v>0</v>
      </c>
      <c r="O466" s="53">
        <v>0</v>
      </c>
    </row>
    <row r="467" spans="2:15" x14ac:dyDescent="0.25">
      <c r="B467" s="51" t="s">
        <v>21</v>
      </c>
      <c r="C467" s="3" t="s">
        <v>250</v>
      </c>
      <c r="D467" s="31" t="s">
        <v>2669</v>
      </c>
      <c r="E467" s="23" t="s">
        <v>2732</v>
      </c>
      <c r="F467" s="24">
        <v>33815</v>
      </c>
      <c r="G467" s="3" t="s">
        <v>384</v>
      </c>
      <c r="H467" s="4" t="s">
        <v>307</v>
      </c>
      <c r="I467" s="4" t="s">
        <v>75</v>
      </c>
      <c r="J467" s="16">
        <v>170</v>
      </c>
      <c r="K467" s="16">
        <v>0</v>
      </c>
      <c r="L467" s="9">
        <v>0</v>
      </c>
      <c r="M467" s="9">
        <v>0</v>
      </c>
      <c r="N467" s="10">
        <v>0</v>
      </c>
      <c r="O467" s="53">
        <v>0</v>
      </c>
    </row>
    <row r="468" spans="2:15" x14ac:dyDescent="0.25">
      <c r="B468" s="51" t="s">
        <v>21</v>
      </c>
      <c r="C468" s="3" t="s">
        <v>250</v>
      </c>
      <c r="D468" s="31" t="s">
        <v>2669</v>
      </c>
      <c r="E468" s="23" t="s">
        <v>2732</v>
      </c>
      <c r="F468" s="24">
        <v>33815</v>
      </c>
      <c r="G468" s="3" t="s">
        <v>385</v>
      </c>
      <c r="H468" s="4" t="s">
        <v>386</v>
      </c>
      <c r="I468" s="4" t="s">
        <v>387</v>
      </c>
      <c r="J468" s="16">
        <v>185</v>
      </c>
      <c r="K468" s="16">
        <v>0</v>
      </c>
      <c r="L468" s="9">
        <v>0</v>
      </c>
      <c r="M468" s="9">
        <v>0</v>
      </c>
      <c r="N468" s="10">
        <v>0</v>
      </c>
      <c r="O468" s="53">
        <v>0</v>
      </c>
    </row>
    <row r="469" spans="2:15" x14ac:dyDescent="0.25">
      <c r="B469" s="51" t="s">
        <v>21</v>
      </c>
      <c r="C469" s="3" t="s">
        <v>250</v>
      </c>
      <c r="D469" s="31" t="s">
        <v>2669</v>
      </c>
      <c r="E469" s="23" t="s">
        <v>2732</v>
      </c>
      <c r="F469" s="24">
        <v>33815</v>
      </c>
      <c r="G469" s="3" t="s">
        <v>388</v>
      </c>
      <c r="H469" s="4" t="s">
        <v>360</v>
      </c>
      <c r="I469" s="4" t="s">
        <v>25</v>
      </c>
      <c r="J469" s="16">
        <v>170</v>
      </c>
      <c r="K469" s="16">
        <v>0</v>
      </c>
      <c r="L469" s="9">
        <v>0</v>
      </c>
      <c r="M469" s="9">
        <v>0</v>
      </c>
      <c r="N469" s="10">
        <v>0</v>
      </c>
      <c r="O469" s="53">
        <v>0</v>
      </c>
    </row>
    <row r="470" spans="2:15" x14ac:dyDescent="0.25">
      <c r="B470" s="51" t="s">
        <v>21</v>
      </c>
      <c r="C470" s="3" t="s">
        <v>250</v>
      </c>
      <c r="D470" s="31" t="s">
        <v>2669</v>
      </c>
      <c r="E470" s="23" t="s">
        <v>2732</v>
      </c>
      <c r="F470" s="24">
        <v>33815</v>
      </c>
      <c r="G470" s="3" t="s">
        <v>389</v>
      </c>
      <c r="H470" s="4" t="s">
        <v>360</v>
      </c>
      <c r="I470" s="4" t="s">
        <v>227</v>
      </c>
      <c r="J470" s="16">
        <v>170</v>
      </c>
      <c r="K470" s="16">
        <v>0</v>
      </c>
      <c r="L470" s="9">
        <v>0</v>
      </c>
      <c r="M470" s="9">
        <v>0</v>
      </c>
      <c r="N470" s="10">
        <v>0</v>
      </c>
      <c r="O470" s="53">
        <v>0</v>
      </c>
    </row>
    <row r="471" spans="2:15" x14ac:dyDescent="0.25">
      <c r="B471" s="51" t="s">
        <v>21</v>
      </c>
      <c r="C471" s="3" t="s">
        <v>250</v>
      </c>
      <c r="D471" s="31" t="s">
        <v>2669</v>
      </c>
      <c r="E471" s="23" t="s">
        <v>2732</v>
      </c>
      <c r="F471" s="24">
        <v>33815</v>
      </c>
      <c r="G471" s="3" t="s">
        <v>390</v>
      </c>
      <c r="H471" s="4" t="s">
        <v>307</v>
      </c>
      <c r="I471" s="4" t="s">
        <v>90</v>
      </c>
      <c r="J471" s="16">
        <v>170</v>
      </c>
      <c r="K471" s="16">
        <v>0</v>
      </c>
      <c r="L471" s="9">
        <v>0</v>
      </c>
      <c r="M471" s="9">
        <v>0</v>
      </c>
      <c r="N471" s="10">
        <v>0</v>
      </c>
      <c r="O471" s="53">
        <v>0</v>
      </c>
    </row>
    <row r="472" spans="2:15" x14ac:dyDescent="0.25">
      <c r="B472" s="51" t="s">
        <v>21</v>
      </c>
      <c r="C472" s="3" t="s">
        <v>250</v>
      </c>
      <c r="D472" s="31" t="s">
        <v>2669</v>
      </c>
      <c r="E472" s="23" t="s">
        <v>2732</v>
      </c>
      <c r="F472" s="24">
        <v>33815</v>
      </c>
      <c r="G472" s="3" t="s">
        <v>391</v>
      </c>
      <c r="H472" s="4" t="s">
        <v>360</v>
      </c>
      <c r="I472" s="4" t="s">
        <v>75</v>
      </c>
      <c r="J472" s="16">
        <v>170</v>
      </c>
      <c r="K472" s="16">
        <v>0</v>
      </c>
      <c r="L472" s="9">
        <v>0</v>
      </c>
      <c r="M472" s="9">
        <v>0</v>
      </c>
      <c r="N472" s="10">
        <v>0</v>
      </c>
      <c r="O472" s="53">
        <v>0</v>
      </c>
    </row>
    <row r="473" spans="2:15" x14ac:dyDescent="0.25">
      <c r="B473" s="51" t="s">
        <v>21</v>
      </c>
      <c r="C473" s="3" t="s">
        <v>250</v>
      </c>
      <c r="D473" s="31" t="s">
        <v>2669</v>
      </c>
      <c r="E473" s="23" t="s">
        <v>2732</v>
      </c>
      <c r="F473" s="24">
        <v>33815</v>
      </c>
      <c r="G473" s="3" t="s">
        <v>392</v>
      </c>
      <c r="H473" s="4" t="s">
        <v>307</v>
      </c>
      <c r="I473" s="4" t="s">
        <v>236</v>
      </c>
      <c r="J473" s="16">
        <v>170</v>
      </c>
      <c r="K473" s="16">
        <v>0</v>
      </c>
      <c r="L473" s="9">
        <v>0</v>
      </c>
      <c r="M473" s="9">
        <v>0</v>
      </c>
      <c r="N473" s="10">
        <v>0</v>
      </c>
      <c r="O473" s="53">
        <v>0</v>
      </c>
    </row>
    <row r="474" spans="2:15" x14ac:dyDescent="0.25">
      <c r="B474" s="51" t="s">
        <v>21</v>
      </c>
      <c r="C474" s="3" t="s">
        <v>250</v>
      </c>
      <c r="D474" s="31" t="s">
        <v>2669</v>
      </c>
      <c r="E474" s="23" t="s">
        <v>2732</v>
      </c>
      <c r="F474" s="24">
        <v>33815</v>
      </c>
      <c r="G474" s="3" t="s">
        <v>393</v>
      </c>
      <c r="H474" s="4" t="s">
        <v>307</v>
      </c>
      <c r="I474" s="4" t="s">
        <v>387</v>
      </c>
      <c r="J474" s="16">
        <v>170</v>
      </c>
      <c r="K474" s="16">
        <v>0</v>
      </c>
      <c r="L474" s="9">
        <v>0</v>
      </c>
      <c r="M474" s="9">
        <v>0</v>
      </c>
      <c r="N474" s="10">
        <v>0</v>
      </c>
      <c r="O474" s="53">
        <v>0</v>
      </c>
    </row>
    <row r="475" spans="2:15" x14ac:dyDescent="0.25">
      <c r="B475" s="51" t="s">
        <v>21</v>
      </c>
      <c r="C475" s="3" t="s">
        <v>250</v>
      </c>
      <c r="D475" s="31" t="s">
        <v>2669</v>
      </c>
      <c r="E475" s="23" t="s">
        <v>2732</v>
      </c>
      <c r="F475" s="24">
        <v>33815</v>
      </c>
      <c r="G475" s="3" t="s">
        <v>394</v>
      </c>
      <c r="H475" s="4" t="s">
        <v>307</v>
      </c>
      <c r="I475" s="4" t="s">
        <v>160</v>
      </c>
      <c r="J475" s="16">
        <v>170</v>
      </c>
      <c r="K475" s="16">
        <v>0</v>
      </c>
      <c r="L475" s="9">
        <v>0</v>
      </c>
      <c r="M475" s="9">
        <v>0</v>
      </c>
      <c r="N475" s="10">
        <v>0</v>
      </c>
      <c r="O475" s="53">
        <v>0</v>
      </c>
    </row>
    <row r="476" spans="2:15" x14ac:dyDescent="0.25">
      <c r="B476" s="51" t="s">
        <v>21</v>
      </c>
      <c r="C476" s="3" t="s">
        <v>250</v>
      </c>
      <c r="D476" s="31" t="s">
        <v>2669</v>
      </c>
      <c r="E476" s="23" t="s">
        <v>2732</v>
      </c>
      <c r="F476" s="24">
        <v>33815</v>
      </c>
      <c r="G476" s="3" t="s">
        <v>395</v>
      </c>
      <c r="H476" s="4" t="s">
        <v>360</v>
      </c>
      <c r="I476" s="4" t="s">
        <v>217</v>
      </c>
      <c r="J476" s="16">
        <v>170</v>
      </c>
      <c r="K476" s="16">
        <v>0</v>
      </c>
      <c r="L476" s="9">
        <v>0</v>
      </c>
      <c r="M476" s="9">
        <v>0</v>
      </c>
      <c r="N476" s="10">
        <v>0</v>
      </c>
      <c r="O476" s="53">
        <v>0</v>
      </c>
    </row>
    <row r="477" spans="2:15" x14ac:dyDescent="0.25">
      <c r="B477" s="51" t="s">
        <v>21</v>
      </c>
      <c r="C477" s="3" t="s">
        <v>250</v>
      </c>
      <c r="D477" s="31" t="s">
        <v>2669</v>
      </c>
      <c r="E477" s="23" t="s">
        <v>2732</v>
      </c>
      <c r="F477" s="24">
        <v>33815</v>
      </c>
      <c r="G477" s="3" t="s">
        <v>396</v>
      </c>
      <c r="H477" s="4" t="s">
        <v>397</v>
      </c>
      <c r="I477" s="4" t="s">
        <v>6</v>
      </c>
      <c r="J477" s="16">
        <v>55</v>
      </c>
      <c r="K477" s="16">
        <v>0</v>
      </c>
      <c r="L477" s="9">
        <v>0</v>
      </c>
      <c r="M477" s="9">
        <v>0</v>
      </c>
      <c r="N477" s="10">
        <v>0</v>
      </c>
      <c r="O477" s="53">
        <v>0</v>
      </c>
    </row>
    <row r="478" spans="2:15" x14ac:dyDescent="0.25">
      <c r="B478" s="51" t="s">
        <v>21</v>
      </c>
      <c r="C478" s="3" t="s">
        <v>250</v>
      </c>
      <c r="D478" s="31" t="s">
        <v>2669</v>
      </c>
      <c r="E478" s="23" t="s">
        <v>2732</v>
      </c>
      <c r="F478" s="24">
        <v>33815</v>
      </c>
      <c r="G478" s="3" t="s">
        <v>398</v>
      </c>
      <c r="H478" s="4" t="s">
        <v>307</v>
      </c>
      <c r="I478" s="4" t="s">
        <v>42</v>
      </c>
      <c r="J478" s="16">
        <v>170</v>
      </c>
      <c r="K478" s="16">
        <v>0</v>
      </c>
      <c r="L478" s="9">
        <v>0</v>
      </c>
      <c r="M478" s="9">
        <v>0</v>
      </c>
      <c r="N478" s="10">
        <v>0</v>
      </c>
      <c r="O478" s="53">
        <v>0</v>
      </c>
    </row>
    <row r="479" spans="2:15" x14ac:dyDescent="0.25">
      <c r="B479" s="51" t="s">
        <v>21</v>
      </c>
      <c r="C479" s="3" t="s">
        <v>250</v>
      </c>
      <c r="D479" s="31" t="s">
        <v>2669</v>
      </c>
      <c r="E479" s="23" t="s">
        <v>2732</v>
      </c>
      <c r="F479" s="24">
        <v>33815</v>
      </c>
      <c r="G479" s="3" t="s">
        <v>399</v>
      </c>
      <c r="H479" s="4" t="s">
        <v>307</v>
      </c>
      <c r="I479" s="4" t="s">
        <v>85</v>
      </c>
      <c r="J479" s="16">
        <v>170</v>
      </c>
      <c r="K479" s="16">
        <v>0</v>
      </c>
      <c r="L479" s="9">
        <v>0</v>
      </c>
      <c r="M479" s="9">
        <v>0</v>
      </c>
      <c r="N479" s="10">
        <v>0</v>
      </c>
      <c r="O479" s="53">
        <v>0</v>
      </c>
    </row>
    <row r="480" spans="2:15" x14ac:dyDescent="0.25">
      <c r="B480" s="51" t="s">
        <v>21</v>
      </c>
      <c r="C480" s="3" t="s">
        <v>250</v>
      </c>
      <c r="D480" s="31" t="s">
        <v>2669</v>
      </c>
      <c r="E480" s="23" t="s">
        <v>2732</v>
      </c>
      <c r="F480" s="24">
        <v>33815</v>
      </c>
      <c r="G480" s="3" t="s">
        <v>400</v>
      </c>
      <c r="H480" s="4" t="s">
        <v>307</v>
      </c>
      <c r="I480" s="4" t="s">
        <v>387</v>
      </c>
      <c r="J480" s="16">
        <v>170</v>
      </c>
      <c r="K480" s="16">
        <v>0</v>
      </c>
      <c r="L480" s="9">
        <v>0</v>
      </c>
      <c r="M480" s="9">
        <v>0</v>
      </c>
      <c r="N480" s="10">
        <v>0</v>
      </c>
      <c r="O480" s="53">
        <v>0</v>
      </c>
    </row>
    <row r="481" spans="2:15" x14ac:dyDescent="0.25">
      <c r="B481" s="51" t="s">
        <v>21</v>
      </c>
      <c r="C481" s="3" t="s">
        <v>250</v>
      </c>
      <c r="D481" s="31" t="s">
        <v>2669</v>
      </c>
      <c r="E481" s="23" t="s">
        <v>2732</v>
      </c>
      <c r="F481" s="24">
        <v>33815</v>
      </c>
      <c r="G481" s="3" t="s">
        <v>401</v>
      </c>
      <c r="H481" s="4" t="s">
        <v>307</v>
      </c>
      <c r="I481" s="4" t="s">
        <v>44</v>
      </c>
      <c r="J481" s="16">
        <v>170</v>
      </c>
      <c r="K481" s="16">
        <v>0</v>
      </c>
      <c r="L481" s="9">
        <v>0</v>
      </c>
      <c r="M481" s="9">
        <v>0</v>
      </c>
      <c r="N481" s="10">
        <v>0</v>
      </c>
      <c r="O481" s="53">
        <v>0</v>
      </c>
    </row>
    <row r="482" spans="2:15" x14ac:dyDescent="0.25">
      <c r="B482" s="51" t="s">
        <v>21</v>
      </c>
      <c r="C482" s="3" t="s">
        <v>250</v>
      </c>
      <c r="D482" s="31" t="s">
        <v>2669</v>
      </c>
      <c r="E482" s="23" t="s">
        <v>2732</v>
      </c>
      <c r="F482" s="24">
        <v>33815</v>
      </c>
      <c r="G482" s="3" t="s">
        <v>402</v>
      </c>
      <c r="H482" s="4" t="s">
        <v>272</v>
      </c>
      <c r="I482" s="4" t="s">
        <v>32</v>
      </c>
      <c r="J482" s="16">
        <v>185</v>
      </c>
      <c r="K482" s="16">
        <v>0</v>
      </c>
      <c r="L482" s="9">
        <v>0</v>
      </c>
      <c r="M482" s="9">
        <v>0</v>
      </c>
      <c r="N482" s="10">
        <v>0</v>
      </c>
      <c r="O482" s="53">
        <v>0</v>
      </c>
    </row>
    <row r="483" spans="2:15" x14ac:dyDescent="0.25">
      <c r="B483" s="51" t="s">
        <v>21</v>
      </c>
      <c r="C483" s="3" t="s">
        <v>250</v>
      </c>
      <c r="D483" s="31" t="s">
        <v>2669</v>
      </c>
      <c r="E483" s="23" t="s">
        <v>2732</v>
      </c>
      <c r="F483" s="24">
        <v>33815</v>
      </c>
      <c r="G483" s="3" t="s">
        <v>403</v>
      </c>
      <c r="H483" s="4" t="s">
        <v>307</v>
      </c>
      <c r="I483" s="4" t="s">
        <v>100</v>
      </c>
      <c r="J483" s="16">
        <v>170</v>
      </c>
      <c r="K483" s="16">
        <v>0</v>
      </c>
      <c r="L483" s="9">
        <v>0</v>
      </c>
      <c r="M483" s="9">
        <v>0</v>
      </c>
      <c r="N483" s="10">
        <v>0</v>
      </c>
      <c r="O483" s="53">
        <v>0</v>
      </c>
    </row>
    <row r="484" spans="2:15" x14ac:dyDescent="0.25">
      <c r="B484" s="51" t="s">
        <v>21</v>
      </c>
      <c r="C484" s="3" t="s">
        <v>250</v>
      </c>
      <c r="D484" s="31" t="s">
        <v>2669</v>
      </c>
      <c r="E484" s="23" t="s">
        <v>2732</v>
      </c>
      <c r="F484" s="24">
        <v>33815</v>
      </c>
      <c r="G484" s="3" t="s">
        <v>404</v>
      </c>
      <c r="H484" s="4" t="s">
        <v>307</v>
      </c>
      <c r="I484" s="4" t="s">
        <v>54</v>
      </c>
      <c r="J484" s="16">
        <v>170</v>
      </c>
      <c r="K484" s="16">
        <v>0</v>
      </c>
      <c r="L484" s="9">
        <v>0</v>
      </c>
      <c r="M484" s="9">
        <v>0</v>
      </c>
      <c r="N484" s="10">
        <v>0</v>
      </c>
      <c r="O484" s="53">
        <v>0</v>
      </c>
    </row>
    <row r="485" spans="2:15" x14ac:dyDescent="0.25">
      <c r="B485" s="51" t="s">
        <v>21</v>
      </c>
      <c r="C485" s="3" t="s">
        <v>250</v>
      </c>
      <c r="D485" s="31" t="s">
        <v>2669</v>
      </c>
      <c r="E485" s="23" t="s">
        <v>2732</v>
      </c>
      <c r="F485" s="24">
        <v>33815</v>
      </c>
      <c r="G485" s="3" t="s">
        <v>405</v>
      </c>
      <c r="H485" s="4" t="s">
        <v>337</v>
      </c>
      <c r="I485" s="4" t="s">
        <v>105</v>
      </c>
      <c r="J485" s="16">
        <v>173</v>
      </c>
      <c r="K485" s="16">
        <v>0</v>
      </c>
      <c r="L485" s="9">
        <v>0</v>
      </c>
      <c r="M485" s="9">
        <v>0</v>
      </c>
      <c r="N485" s="10">
        <v>0</v>
      </c>
      <c r="O485" s="53">
        <v>0</v>
      </c>
    </row>
    <row r="486" spans="2:15" x14ac:dyDescent="0.25">
      <c r="B486" s="51" t="s">
        <v>21</v>
      </c>
      <c r="C486" s="3" t="s">
        <v>250</v>
      </c>
      <c r="D486" s="31" t="s">
        <v>2669</v>
      </c>
      <c r="E486" s="23" t="s">
        <v>2732</v>
      </c>
      <c r="F486" s="24">
        <v>33815</v>
      </c>
      <c r="G486" s="3" t="s">
        <v>406</v>
      </c>
      <c r="H486" s="4" t="s">
        <v>307</v>
      </c>
      <c r="I486" s="4" t="s">
        <v>54</v>
      </c>
      <c r="J486" s="16">
        <v>170</v>
      </c>
      <c r="K486" s="16">
        <v>0</v>
      </c>
      <c r="L486" s="9">
        <v>0</v>
      </c>
      <c r="M486" s="9">
        <v>0</v>
      </c>
      <c r="N486" s="10">
        <v>0</v>
      </c>
      <c r="O486" s="53">
        <v>0</v>
      </c>
    </row>
    <row r="487" spans="2:15" x14ac:dyDescent="0.25">
      <c r="B487" s="51" t="s">
        <v>21</v>
      </c>
      <c r="C487" s="3" t="s">
        <v>250</v>
      </c>
      <c r="D487" s="31" t="s">
        <v>2669</v>
      </c>
      <c r="E487" s="23" t="s">
        <v>2732</v>
      </c>
      <c r="F487" s="24">
        <v>33815</v>
      </c>
      <c r="G487" s="3" t="s">
        <v>407</v>
      </c>
      <c r="H487" s="4" t="s">
        <v>332</v>
      </c>
      <c r="I487" s="4" t="s">
        <v>105</v>
      </c>
      <c r="J487" s="16">
        <v>215</v>
      </c>
      <c r="K487" s="16">
        <v>0</v>
      </c>
      <c r="L487" s="9">
        <v>0</v>
      </c>
      <c r="M487" s="9">
        <v>0</v>
      </c>
      <c r="N487" s="10">
        <v>0</v>
      </c>
      <c r="O487" s="53">
        <v>0</v>
      </c>
    </row>
    <row r="488" spans="2:15" x14ac:dyDescent="0.25">
      <c r="B488" s="51" t="s">
        <v>21</v>
      </c>
      <c r="C488" s="3" t="s">
        <v>250</v>
      </c>
      <c r="D488" s="31" t="s">
        <v>2669</v>
      </c>
      <c r="E488" s="23" t="s">
        <v>2732</v>
      </c>
      <c r="F488" s="24">
        <v>33815</v>
      </c>
      <c r="G488" s="3" t="s">
        <v>408</v>
      </c>
      <c r="H488" s="4" t="s">
        <v>272</v>
      </c>
      <c r="I488" s="4" t="s">
        <v>83</v>
      </c>
      <c r="J488" s="16">
        <v>185</v>
      </c>
      <c r="K488" s="16">
        <v>0</v>
      </c>
      <c r="L488" s="9">
        <v>0</v>
      </c>
      <c r="M488" s="9">
        <v>0</v>
      </c>
      <c r="N488" s="10">
        <v>0</v>
      </c>
      <c r="O488" s="53">
        <v>0</v>
      </c>
    </row>
    <row r="489" spans="2:15" x14ac:dyDescent="0.25">
      <c r="B489" s="51" t="s">
        <v>21</v>
      </c>
      <c r="C489" s="3" t="s">
        <v>250</v>
      </c>
      <c r="D489" s="31" t="s">
        <v>2669</v>
      </c>
      <c r="E489" s="23" t="s">
        <v>2732</v>
      </c>
      <c r="F489" s="24">
        <v>33815</v>
      </c>
      <c r="G489" s="3" t="s">
        <v>409</v>
      </c>
      <c r="H489" s="4" t="s">
        <v>360</v>
      </c>
      <c r="I489" s="4" t="s">
        <v>54</v>
      </c>
      <c r="J489" s="16">
        <v>170</v>
      </c>
      <c r="K489" s="16">
        <v>0</v>
      </c>
      <c r="L489" s="9">
        <v>0</v>
      </c>
      <c r="M489" s="9">
        <v>0</v>
      </c>
      <c r="N489" s="10">
        <v>0</v>
      </c>
      <c r="O489" s="53">
        <v>0</v>
      </c>
    </row>
    <row r="490" spans="2:15" x14ac:dyDescent="0.25">
      <c r="B490" s="51" t="s">
        <v>21</v>
      </c>
      <c r="C490" s="3" t="s">
        <v>250</v>
      </c>
      <c r="D490" s="31" t="s">
        <v>2669</v>
      </c>
      <c r="E490" s="23" t="s">
        <v>2732</v>
      </c>
      <c r="F490" s="24">
        <v>33815</v>
      </c>
      <c r="G490" s="3" t="s">
        <v>410</v>
      </c>
      <c r="H490" s="4" t="s">
        <v>307</v>
      </c>
      <c r="I490" s="4" t="s">
        <v>54</v>
      </c>
      <c r="J490" s="16">
        <v>170</v>
      </c>
      <c r="K490" s="16">
        <v>0</v>
      </c>
      <c r="L490" s="9">
        <v>0</v>
      </c>
      <c r="M490" s="9">
        <v>0</v>
      </c>
      <c r="N490" s="10">
        <v>0</v>
      </c>
      <c r="O490" s="53">
        <v>0</v>
      </c>
    </row>
    <row r="491" spans="2:15" x14ac:dyDescent="0.25">
      <c r="B491" s="51" t="s">
        <v>21</v>
      </c>
      <c r="C491" s="3" t="s">
        <v>250</v>
      </c>
      <c r="D491" s="31" t="s">
        <v>2669</v>
      </c>
      <c r="E491" s="23" t="s">
        <v>2732</v>
      </c>
      <c r="F491" s="24">
        <v>33815</v>
      </c>
      <c r="G491" s="3" t="s">
        <v>411</v>
      </c>
      <c r="H491" s="4" t="s">
        <v>307</v>
      </c>
      <c r="I491" s="4" t="s">
        <v>54</v>
      </c>
      <c r="J491" s="16">
        <v>170</v>
      </c>
      <c r="K491" s="16">
        <v>0</v>
      </c>
      <c r="L491" s="9">
        <v>0</v>
      </c>
      <c r="M491" s="9">
        <v>0</v>
      </c>
      <c r="N491" s="10">
        <v>0</v>
      </c>
      <c r="O491" s="53">
        <v>0</v>
      </c>
    </row>
    <row r="492" spans="2:15" x14ac:dyDescent="0.25">
      <c r="B492" s="51" t="s">
        <v>21</v>
      </c>
      <c r="C492" s="3" t="s">
        <v>250</v>
      </c>
      <c r="D492" s="31" t="s">
        <v>2669</v>
      </c>
      <c r="E492" s="23" t="s">
        <v>2732</v>
      </c>
      <c r="F492" s="24">
        <v>33815</v>
      </c>
      <c r="G492" s="3" t="s">
        <v>412</v>
      </c>
      <c r="H492" s="4" t="s">
        <v>307</v>
      </c>
      <c r="I492" s="4" t="s">
        <v>54</v>
      </c>
      <c r="J492" s="16">
        <v>170</v>
      </c>
      <c r="K492" s="16">
        <v>0</v>
      </c>
      <c r="L492" s="9">
        <v>0</v>
      </c>
      <c r="M492" s="9">
        <v>0</v>
      </c>
      <c r="N492" s="10">
        <v>0</v>
      </c>
      <c r="O492" s="53">
        <v>0</v>
      </c>
    </row>
    <row r="493" spans="2:15" x14ac:dyDescent="0.25">
      <c r="B493" s="51" t="s">
        <v>21</v>
      </c>
      <c r="C493" s="3" t="s">
        <v>250</v>
      </c>
      <c r="D493" s="31" t="s">
        <v>2669</v>
      </c>
      <c r="E493" s="23" t="s">
        <v>2732</v>
      </c>
      <c r="F493" s="24">
        <v>33815</v>
      </c>
      <c r="G493" s="3" t="s">
        <v>413</v>
      </c>
      <c r="H493" s="4" t="s">
        <v>307</v>
      </c>
      <c r="I493" s="4" t="s">
        <v>414</v>
      </c>
      <c r="J493" s="16">
        <v>170</v>
      </c>
      <c r="K493" s="16">
        <v>0</v>
      </c>
      <c r="L493" s="9">
        <v>0</v>
      </c>
      <c r="M493" s="9">
        <v>0</v>
      </c>
      <c r="N493" s="10">
        <v>0</v>
      </c>
      <c r="O493" s="53">
        <v>0</v>
      </c>
    </row>
    <row r="494" spans="2:15" x14ac:dyDescent="0.25">
      <c r="B494" s="51" t="s">
        <v>21</v>
      </c>
      <c r="C494" s="3" t="s">
        <v>250</v>
      </c>
      <c r="D494" s="31" t="s">
        <v>2669</v>
      </c>
      <c r="E494" s="23" t="s">
        <v>2732</v>
      </c>
      <c r="F494" s="24">
        <v>33815</v>
      </c>
      <c r="G494" s="3" t="s">
        <v>415</v>
      </c>
      <c r="H494" s="4" t="s">
        <v>360</v>
      </c>
      <c r="I494" s="4" t="s">
        <v>215</v>
      </c>
      <c r="J494" s="16">
        <v>170</v>
      </c>
      <c r="K494" s="16">
        <v>0</v>
      </c>
      <c r="L494" s="9">
        <v>0</v>
      </c>
      <c r="M494" s="9">
        <v>0</v>
      </c>
      <c r="N494" s="10">
        <v>0</v>
      </c>
      <c r="O494" s="53">
        <v>0</v>
      </c>
    </row>
    <row r="495" spans="2:15" x14ac:dyDescent="0.25">
      <c r="B495" s="51" t="s">
        <v>21</v>
      </c>
      <c r="C495" s="3" t="s">
        <v>250</v>
      </c>
      <c r="D495" s="31" t="s">
        <v>2669</v>
      </c>
      <c r="E495" s="23" t="s">
        <v>2732</v>
      </c>
      <c r="F495" s="24">
        <v>33815</v>
      </c>
      <c r="G495" s="3" t="s">
        <v>416</v>
      </c>
      <c r="H495" s="4" t="s">
        <v>307</v>
      </c>
      <c r="I495" s="4" t="s">
        <v>39</v>
      </c>
      <c r="J495" s="16">
        <v>170</v>
      </c>
      <c r="K495" s="16">
        <v>0</v>
      </c>
      <c r="L495" s="9">
        <v>0</v>
      </c>
      <c r="M495" s="9">
        <v>0</v>
      </c>
      <c r="N495" s="10">
        <v>0</v>
      </c>
      <c r="O495" s="53">
        <v>0</v>
      </c>
    </row>
    <row r="496" spans="2:15" x14ac:dyDescent="0.25">
      <c r="B496" s="51" t="s">
        <v>21</v>
      </c>
      <c r="C496" s="3" t="s">
        <v>250</v>
      </c>
      <c r="D496" s="31" t="s">
        <v>2669</v>
      </c>
      <c r="E496" s="23" t="s">
        <v>2732</v>
      </c>
      <c r="F496" s="24">
        <v>33815</v>
      </c>
      <c r="G496" s="3" t="s">
        <v>417</v>
      </c>
      <c r="H496" s="4" t="s">
        <v>307</v>
      </c>
      <c r="I496" s="4" t="s">
        <v>66</v>
      </c>
      <c r="J496" s="16">
        <v>170</v>
      </c>
      <c r="K496" s="16">
        <v>0</v>
      </c>
      <c r="L496" s="9">
        <v>0</v>
      </c>
      <c r="M496" s="9">
        <v>0</v>
      </c>
      <c r="N496" s="10">
        <v>0</v>
      </c>
      <c r="O496" s="53">
        <v>0</v>
      </c>
    </row>
    <row r="497" spans="2:15" x14ac:dyDescent="0.25">
      <c r="B497" s="51" t="s">
        <v>21</v>
      </c>
      <c r="C497" s="3" t="s">
        <v>250</v>
      </c>
      <c r="D497" s="31" t="s">
        <v>2669</v>
      </c>
      <c r="E497" s="23" t="s">
        <v>2732</v>
      </c>
      <c r="F497" s="24">
        <v>33815</v>
      </c>
      <c r="G497" s="3" t="s">
        <v>418</v>
      </c>
      <c r="H497" s="4" t="s">
        <v>307</v>
      </c>
      <c r="I497" s="4" t="s">
        <v>30</v>
      </c>
      <c r="J497" s="16">
        <v>170</v>
      </c>
      <c r="K497" s="16">
        <v>0</v>
      </c>
      <c r="L497" s="9">
        <v>0</v>
      </c>
      <c r="M497" s="9">
        <v>0</v>
      </c>
      <c r="N497" s="10">
        <v>0</v>
      </c>
      <c r="O497" s="53">
        <v>0</v>
      </c>
    </row>
    <row r="498" spans="2:15" x14ac:dyDescent="0.25">
      <c r="B498" s="51" t="s">
        <v>21</v>
      </c>
      <c r="C498" s="3" t="s">
        <v>250</v>
      </c>
      <c r="D498" s="31" t="s">
        <v>2669</v>
      </c>
      <c r="E498" s="23" t="s">
        <v>2732</v>
      </c>
      <c r="F498" s="24">
        <v>33815</v>
      </c>
      <c r="G498" s="3" t="s">
        <v>419</v>
      </c>
      <c r="H498" s="4" t="s">
        <v>307</v>
      </c>
      <c r="I498" s="4" t="s">
        <v>215</v>
      </c>
      <c r="J498" s="16">
        <v>170</v>
      </c>
      <c r="K498" s="16">
        <v>0</v>
      </c>
      <c r="L498" s="9">
        <v>0</v>
      </c>
      <c r="M498" s="9">
        <v>0</v>
      </c>
      <c r="N498" s="10">
        <v>0</v>
      </c>
      <c r="O498" s="53">
        <v>0</v>
      </c>
    </row>
    <row r="499" spans="2:15" x14ac:dyDescent="0.25">
      <c r="B499" s="51" t="s">
        <v>21</v>
      </c>
      <c r="C499" s="3" t="s">
        <v>250</v>
      </c>
      <c r="D499" s="31" t="s">
        <v>2669</v>
      </c>
      <c r="E499" s="23" t="s">
        <v>2732</v>
      </c>
      <c r="F499" s="24">
        <v>33815</v>
      </c>
      <c r="G499" s="3" t="s">
        <v>420</v>
      </c>
      <c r="H499" s="4" t="s">
        <v>307</v>
      </c>
      <c r="I499" s="4" t="s">
        <v>30</v>
      </c>
      <c r="J499" s="16">
        <v>170</v>
      </c>
      <c r="K499" s="16">
        <v>0</v>
      </c>
      <c r="L499" s="9">
        <v>0</v>
      </c>
      <c r="M499" s="9">
        <v>0</v>
      </c>
      <c r="N499" s="10">
        <v>0</v>
      </c>
      <c r="O499" s="53">
        <v>0</v>
      </c>
    </row>
    <row r="500" spans="2:15" x14ac:dyDescent="0.25">
      <c r="B500" s="51" t="s">
        <v>21</v>
      </c>
      <c r="C500" s="3" t="s">
        <v>250</v>
      </c>
      <c r="D500" s="31" t="s">
        <v>2669</v>
      </c>
      <c r="E500" s="23" t="s">
        <v>2732</v>
      </c>
      <c r="F500" s="24">
        <v>33815</v>
      </c>
      <c r="G500" s="3" t="s">
        <v>421</v>
      </c>
      <c r="H500" s="4" t="s">
        <v>360</v>
      </c>
      <c r="I500" s="4" t="s">
        <v>229</v>
      </c>
      <c r="J500" s="16">
        <v>170</v>
      </c>
      <c r="K500" s="16">
        <v>0</v>
      </c>
      <c r="L500" s="9">
        <v>0</v>
      </c>
      <c r="M500" s="9">
        <v>0</v>
      </c>
      <c r="N500" s="10">
        <v>0</v>
      </c>
      <c r="O500" s="53">
        <v>0</v>
      </c>
    </row>
    <row r="501" spans="2:15" x14ac:dyDescent="0.25">
      <c r="B501" s="51" t="s">
        <v>21</v>
      </c>
      <c r="C501" s="3" t="s">
        <v>250</v>
      </c>
      <c r="D501" s="31" t="s">
        <v>2669</v>
      </c>
      <c r="E501" s="23" t="s">
        <v>2732</v>
      </c>
      <c r="F501" s="24">
        <v>33815</v>
      </c>
      <c r="G501" s="3" t="s">
        <v>422</v>
      </c>
      <c r="H501" s="4" t="s">
        <v>360</v>
      </c>
      <c r="I501" s="4" t="s">
        <v>105</v>
      </c>
      <c r="J501" s="16">
        <v>170</v>
      </c>
      <c r="K501" s="16">
        <v>0</v>
      </c>
      <c r="L501" s="9">
        <v>0</v>
      </c>
      <c r="M501" s="9">
        <v>0</v>
      </c>
      <c r="N501" s="10">
        <v>0</v>
      </c>
      <c r="O501" s="53">
        <v>0</v>
      </c>
    </row>
    <row r="502" spans="2:15" x14ac:dyDescent="0.25">
      <c r="B502" s="51" t="s">
        <v>21</v>
      </c>
      <c r="C502" s="3" t="s">
        <v>250</v>
      </c>
      <c r="D502" s="31" t="s">
        <v>2669</v>
      </c>
      <c r="E502" s="23" t="s">
        <v>2732</v>
      </c>
      <c r="F502" s="24">
        <v>33815</v>
      </c>
      <c r="G502" s="3" t="s">
        <v>423</v>
      </c>
      <c r="H502" s="4" t="s">
        <v>360</v>
      </c>
      <c r="I502" s="4" t="s">
        <v>42</v>
      </c>
      <c r="J502" s="16">
        <v>170</v>
      </c>
      <c r="K502" s="16">
        <v>0</v>
      </c>
      <c r="L502" s="9">
        <v>0</v>
      </c>
      <c r="M502" s="9">
        <v>0</v>
      </c>
      <c r="N502" s="10">
        <v>0</v>
      </c>
      <c r="O502" s="53">
        <v>0</v>
      </c>
    </row>
    <row r="503" spans="2:15" x14ac:dyDescent="0.25">
      <c r="B503" s="51" t="s">
        <v>21</v>
      </c>
      <c r="C503" s="3" t="s">
        <v>250</v>
      </c>
      <c r="D503" s="31" t="s">
        <v>2669</v>
      </c>
      <c r="E503" s="23" t="s">
        <v>2732</v>
      </c>
      <c r="F503" s="24">
        <v>33815</v>
      </c>
      <c r="G503" s="3" t="s">
        <v>424</v>
      </c>
      <c r="H503" s="4" t="s">
        <v>307</v>
      </c>
      <c r="I503" s="4" t="s">
        <v>39</v>
      </c>
      <c r="J503" s="16">
        <v>170</v>
      </c>
      <c r="K503" s="16">
        <v>0</v>
      </c>
      <c r="L503" s="9">
        <v>0</v>
      </c>
      <c r="M503" s="9">
        <v>0</v>
      </c>
      <c r="N503" s="10">
        <v>0</v>
      </c>
      <c r="O503" s="53">
        <v>0</v>
      </c>
    </row>
    <row r="504" spans="2:15" x14ac:dyDescent="0.25">
      <c r="B504" s="51" t="s">
        <v>21</v>
      </c>
      <c r="C504" s="3" t="s">
        <v>250</v>
      </c>
      <c r="D504" s="31" t="s">
        <v>2669</v>
      </c>
      <c r="E504" s="23" t="s">
        <v>2732</v>
      </c>
      <c r="F504" s="24">
        <v>33815</v>
      </c>
      <c r="G504" s="3" t="s">
        <v>425</v>
      </c>
      <c r="H504" s="4" t="s">
        <v>307</v>
      </c>
      <c r="I504" s="4" t="s">
        <v>44</v>
      </c>
      <c r="J504" s="16">
        <v>170</v>
      </c>
      <c r="K504" s="16">
        <v>0</v>
      </c>
      <c r="L504" s="9">
        <v>0</v>
      </c>
      <c r="M504" s="9">
        <v>0</v>
      </c>
      <c r="N504" s="10">
        <v>0</v>
      </c>
      <c r="O504" s="53">
        <v>0</v>
      </c>
    </row>
    <row r="505" spans="2:15" x14ac:dyDescent="0.25">
      <c r="B505" s="51" t="s">
        <v>21</v>
      </c>
      <c r="C505" s="3" t="s">
        <v>250</v>
      </c>
      <c r="D505" s="31" t="s">
        <v>2669</v>
      </c>
      <c r="E505" s="23" t="s">
        <v>2732</v>
      </c>
      <c r="F505" s="24">
        <v>33815</v>
      </c>
      <c r="G505" s="3" t="s">
        <v>426</v>
      </c>
      <c r="H505" s="4" t="s">
        <v>427</v>
      </c>
      <c r="I505" s="4" t="s">
        <v>105</v>
      </c>
      <c r="J505" s="16">
        <v>237</v>
      </c>
      <c r="K505" s="16">
        <v>0</v>
      </c>
      <c r="L505" s="9">
        <v>0</v>
      </c>
      <c r="M505" s="9">
        <v>0</v>
      </c>
      <c r="N505" s="10">
        <v>0</v>
      </c>
      <c r="O505" s="53">
        <v>0</v>
      </c>
    </row>
    <row r="506" spans="2:15" x14ac:dyDescent="0.25">
      <c r="B506" s="51" t="s">
        <v>21</v>
      </c>
      <c r="C506" s="3" t="s">
        <v>250</v>
      </c>
      <c r="D506" s="31" t="s">
        <v>2669</v>
      </c>
      <c r="E506" s="23" t="s">
        <v>2732</v>
      </c>
      <c r="F506" s="24">
        <v>33815</v>
      </c>
      <c r="G506" s="3" t="s">
        <v>428</v>
      </c>
      <c r="H506" s="4" t="s">
        <v>307</v>
      </c>
      <c r="I506" s="4" t="s">
        <v>54</v>
      </c>
      <c r="J506" s="16">
        <v>170</v>
      </c>
      <c r="K506" s="16">
        <v>0</v>
      </c>
      <c r="L506" s="9">
        <v>0</v>
      </c>
      <c r="M506" s="9">
        <v>0</v>
      </c>
      <c r="N506" s="10">
        <v>0</v>
      </c>
      <c r="O506" s="53">
        <v>0</v>
      </c>
    </row>
    <row r="507" spans="2:15" x14ac:dyDescent="0.25">
      <c r="B507" s="51" t="s">
        <v>21</v>
      </c>
      <c r="C507" s="3" t="s">
        <v>250</v>
      </c>
      <c r="D507" s="31" t="s">
        <v>2669</v>
      </c>
      <c r="E507" s="23" t="s">
        <v>2732</v>
      </c>
      <c r="F507" s="24">
        <v>33815</v>
      </c>
      <c r="G507" s="3" t="s">
        <v>429</v>
      </c>
      <c r="H507" s="4" t="s">
        <v>307</v>
      </c>
      <c r="I507" s="4" t="s">
        <v>54</v>
      </c>
      <c r="J507" s="16">
        <v>170</v>
      </c>
      <c r="K507" s="16">
        <v>0</v>
      </c>
      <c r="L507" s="9">
        <v>0</v>
      </c>
      <c r="M507" s="9">
        <v>0</v>
      </c>
      <c r="N507" s="10">
        <v>0</v>
      </c>
      <c r="O507" s="53">
        <v>0</v>
      </c>
    </row>
    <row r="508" spans="2:15" x14ac:dyDescent="0.25">
      <c r="B508" s="51" t="s">
        <v>21</v>
      </c>
      <c r="C508" s="3" t="s">
        <v>250</v>
      </c>
      <c r="D508" s="31" t="s">
        <v>2669</v>
      </c>
      <c r="E508" s="23" t="s">
        <v>2732</v>
      </c>
      <c r="F508" s="24">
        <v>33815</v>
      </c>
      <c r="G508" s="3" t="s">
        <v>430</v>
      </c>
      <c r="H508" s="4" t="s">
        <v>431</v>
      </c>
      <c r="I508" s="4" t="s">
        <v>105</v>
      </c>
      <c r="J508" s="16">
        <v>332</v>
      </c>
      <c r="K508" s="16">
        <v>0</v>
      </c>
      <c r="L508" s="9">
        <v>0</v>
      </c>
      <c r="M508" s="9">
        <v>0</v>
      </c>
      <c r="N508" s="10">
        <v>0</v>
      </c>
      <c r="O508" s="53">
        <v>0</v>
      </c>
    </row>
    <row r="509" spans="2:15" x14ac:dyDescent="0.25">
      <c r="B509" s="51" t="s">
        <v>21</v>
      </c>
      <c r="C509" s="3" t="s">
        <v>250</v>
      </c>
      <c r="D509" s="31" t="s">
        <v>2669</v>
      </c>
      <c r="E509" s="23" t="s">
        <v>2732</v>
      </c>
      <c r="F509" s="24">
        <v>33815</v>
      </c>
      <c r="G509" s="3" t="s">
        <v>432</v>
      </c>
      <c r="H509" s="4" t="s">
        <v>360</v>
      </c>
      <c r="I509" s="4" t="s">
        <v>226</v>
      </c>
      <c r="J509" s="16">
        <v>170</v>
      </c>
      <c r="K509" s="16">
        <v>0</v>
      </c>
      <c r="L509" s="9">
        <v>0</v>
      </c>
      <c r="M509" s="9">
        <v>0</v>
      </c>
      <c r="N509" s="10">
        <v>0</v>
      </c>
      <c r="O509" s="53">
        <v>0</v>
      </c>
    </row>
    <row r="510" spans="2:15" x14ac:dyDescent="0.25">
      <c r="B510" s="51" t="s">
        <v>21</v>
      </c>
      <c r="C510" s="3" t="s">
        <v>250</v>
      </c>
      <c r="D510" s="31" t="s">
        <v>2669</v>
      </c>
      <c r="E510" s="23" t="s">
        <v>2732</v>
      </c>
      <c r="F510" s="24">
        <v>33815</v>
      </c>
      <c r="G510" s="3" t="s">
        <v>433</v>
      </c>
      <c r="H510" s="4" t="s">
        <v>307</v>
      </c>
      <c r="I510" s="4" t="s">
        <v>78</v>
      </c>
      <c r="J510" s="16">
        <v>170</v>
      </c>
      <c r="K510" s="16">
        <v>0</v>
      </c>
      <c r="L510" s="9">
        <v>0</v>
      </c>
      <c r="M510" s="9">
        <v>0</v>
      </c>
      <c r="N510" s="10">
        <v>0</v>
      </c>
      <c r="O510" s="53">
        <v>0</v>
      </c>
    </row>
    <row r="511" spans="2:15" x14ac:dyDescent="0.25">
      <c r="B511" s="51" t="s">
        <v>21</v>
      </c>
      <c r="C511" s="3" t="s">
        <v>250</v>
      </c>
      <c r="D511" s="31" t="s">
        <v>2669</v>
      </c>
      <c r="E511" s="23" t="s">
        <v>2732</v>
      </c>
      <c r="F511" s="24">
        <v>33815</v>
      </c>
      <c r="G511" s="3" t="s">
        <v>434</v>
      </c>
      <c r="H511" s="4" t="s">
        <v>307</v>
      </c>
      <c r="I511" s="4" t="s">
        <v>29</v>
      </c>
      <c r="J511" s="16">
        <v>170</v>
      </c>
      <c r="K511" s="16">
        <v>0</v>
      </c>
      <c r="L511" s="9">
        <v>0</v>
      </c>
      <c r="M511" s="9">
        <v>0</v>
      </c>
      <c r="N511" s="10">
        <v>0</v>
      </c>
      <c r="O511" s="53">
        <v>0</v>
      </c>
    </row>
    <row r="512" spans="2:15" x14ac:dyDescent="0.25">
      <c r="B512" s="51" t="s">
        <v>21</v>
      </c>
      <c r="C512" s="3" t="s">
        <v>250</v>
      </c>
      <c r="D512" s="31" t="s">
        <v>2669</v>
      </c>
      <c r="E512" s="23" t="s">
        <v>2732</v>
      </c>
      <c r="F512" s="24">
        <v>33815</v>
      </c>
      <c r="G512" s="3" t="s">
        <v>435</v>
      </c>
      <c r="H512" s="4" t="s">
        <v>360</v>
      </c>
      <c r="I512" s="4" t="s">
        <v>30</v>
      </c>
      <c r="J512" s="16">
        <v>170</v>
      </c>
      <c r="K512" s="16">
        <v>0</v>
      </c>
      <c r="L512" s="9">
        <v>0</v>
      </c>
      <c r="M512" s="9">
        <v>0</v>
      </c>
      <c r="N512" s="10">
        <v>0</v>
      </c>
      <c r="O512" s="53">
        <v>0</v>
      </c>
    </row>
    <row r="513" spans="2:15" x14ac:dyDescent="0.25">
      <c r="B513" s="51" t="s">
        <v>21</v>
      </c>
      <c r="C513" s="3" t="s">
        <v>250</v>
      </c>
      <c r="D513" s="31" t="s">
        <v>2669</v>
      </c>
      <c r="E513" s="23" t="s">
        <v>2732</v>
      </c>
      <c r="F513" s="24">
        <v>33815</v>
      </c>
      <c r="G513" s="3" t="s">
        <v>436</v>
      </c>
      <c r="H513" s="4" t="s">
        <v>307</v>
      </c>
      <c r="I513" s="4" t="s">
        <v>201</v>
      </c>
      <c r="J513" s="16">
        <v>170</v>
      </c>
      <c r="K513" s="16">
        <v>0</v>
      </c>
      <c r="L513" s="9">
        <v>0</v>
      </c>
      <c r="M513" s="9">
        <v>0</v>
      </c>
      <c r="N513" s="10">
        <v>0</v>
      </c>
      <c r="O513" s="53">
        <v>0</v>
      </c>
    </row>
    <row r="514" spans="2:15" x14ac:dyDescent="0.25">
      <c r="B514" s="51" t="s">
        <v>21</v>
      </c>
      <c r="C514" s="3" t="s">
        <v>250</v>
      </c>
      <c r="D514" s="31" t="s">
        <v>2669</v>
      </c>
      <c r="E514" s="23" t="s">
        <v>2732</v>
      </c>
      <c r="F514" s="24">
        <v>33815</v>
      </c>
      <c r="G514" s="3" t="s">
        <v>437</v>
      </c>
      <c r="H514" s="4" t="s">
        <v>307</v>
      </c>
      <c r="I514" s="4" t="s">
        <v>54</v>
      </c>
      <c r="J514" s="16">
        <v>170</v>
      </c>
      <c r="K514" s="16">
        <v>0</v>
      </c>
      <c r="L514" s="9">
        <v>0</v>
      </c>
      <c r="M514" s="9">
        <v>0</v>
      </c>
      <c r="N514" s="10">
        <v>0</v>
      </c>
      <c r="O514" s="53">
        <v>0</v>
      </c>
    </row>
    <row r="515" spans="2:15" x14ac:dyDescent="0.25">
      <c r="B515" s="51" t="s">
        <v>21</v>
      </c>
      <c r="C515" s="3" t="s">
        <v>250</v>
      </c>
      <c r="D515" s="31" t="s">
        <v>2669</v>
      </c>
      <c r="E515" s="23" t="s">
        <v>2732</v>
      </c>
      <c r="F515" s="24">
        <v>33907</v>
      </c>
      <c r="G515" s="3" t="s">
        <v>438</v>
      </c>
      <c r="H515" s="4" t="s">
        <v>439</v>
      </c>
      <c r="I515" s="4" t="s">
        <v>36</v>
      </c>
      <c r="J515" s="16">
        <v>239</v>
      </c>
      <c r="K515" s="16">
        <v>0</v>
      </c>
      <c r="L515" s="9">
        <v>0</v>
      </c>
      <c r="M515" s="9">
        <v>0</v>
      </c>
      <c r="N515" s="10">
        <v>0</v>
      </c>
      <c r="O515" s="53">
        <v>0</v>
      </c>
    </row>
    <row r="516" spans="2:15" x14ac:dyDescent="0.25">
      <c r="B516" s="51" t="s">
        <v>21</v>
      </c>
      <c r="C516" s="3" t="s">
        <v>250</v>
      </c>
      <c r="D516" s="31" t="s">
        <v>2669</v>
      </c>
      <c r="E516" s="23" t="s">
        <v>2732</v>
      </c>
      <c r="F516" s="24">
        <v>33968</v>
      </c>
      <c r="G516" s="3" t="s">
        <v>440</v>
      </c>
      <c r="H516" s="4" t="s">
        <v>441</v>
      </c>
      <c r="I516" s="4" t="s">
        <v>54</v>
      </c>
      <c r="J516" s="16">
        <v>228</v>
      </c>
      <c r="K516" s="16">
        <v>0</v>
      </c>
      <c r="L516" s="9">
        <v>0</v>
      </c>
      <c r="M516" s="9">
        <v>0</v>
      </c>
      <c r="N516" s="10">
        <v>0</v>
      </c>
      <c r="O516" s="53">
        <v>0</v>
      </c>
    </row>
    <row r="517" spans="2:15" x14ac:dyDescent="0.25">
      <c r="B517" s="51" t="s">
        <v>21</v>
      </c>
      <c r="C517" s="3" t="s">
        <v>250</v>
      </c>
      <c r="D517" s="31" t="s">
        <v>2669</v>
      </c>
      <c r="E517" s="23" t="s">
        <v>2732</v>
      </c>
      <c r="F517" s="24">
        <v>33968</v>
      </c>
      <c r="G517" s="3" t="s">
        <v>442</v>
      </c>
      <c r="H517" s="4" t="s">
        <v>441</v>
      </c>
      <c r="I517" s="4" t="s">
        <v>54</v>
      </c>
      <c r="J517" s="16">
        <v>228</v>
      </c>
      <c r="K517" s="16">
        <v>0</v>
      </c>
      <c r="L517" s="9">
        <v>0</v>
      </c>
      <c r="M517" s="9">
        <v>0</v>
      </c>
      <c r="N517" s="10">
        <v>0</v>
      </c>
      <c r="O517" s="53">
        <v>0</v>
      </c>
    </row>
    <row r="518" spans="2:15" x14ac:dyDescent="0.25">
      <c r="B518" s="51" t="s">
        <v>21</v>
      </c>
      <c r="C518" s="3" t="s">
        <v>250</v>
      </c>
      <c r="D518" s="31" t="s">
        <v>2669</v>
      </c>
      <c r="E518" s="23" t="s">
        <v>2732</v>
      </c>
      <c r="F518" s="24">
        <v>33968</v>
      </c>
      <c r="G518" s="3" t="s">
        <v>443</v>
      </c>
      <c r="H518" s="4" t="s">
        <v>441</v>
      </c>
      <c r="I518" s="4" t="s">
        <v>54</v>
      </c>
      <c r="J518" s="16">
        <v>228</v>
      </c>
      <c r="K518" s="16">
        <v>0</v>
      </c>
      <c r="L518" s="9">
        <v>0</v>
      </c>
      <c r="M518" s="9">
        <v>0</v>
      </c>
      <c r="N518" s="10">
        <v>0</v>
      </c>
      <c r="O518" s="53">
        <v>0</v>
      </c>
    </row>
    <row r="519" spans="2:15" x14ac:dyDescent="0.25">
      <c r="B519" s="51" t="s">
        <v>21</v>
      </c>
      <c r="C519" s="3" t="s">
        <v>250</v>
      </c>
      <c r="D519" s="31" t="s">
        <v>2669</v>
      </c>
      <c r="E519" s="23" t="s">
        <v>2732</v>
      </c>
      <c r="F519" s="24">
        <v>33968</v>
      </c>
      <c r="G519" s="3" t="s">
        <v>444</v>
      </c>
      <c r="H519" s="4" t="s">
        <v>441</v>
      </c>
      <c r="I519" s="4" t="s">
        <v>54</v>
      </c>
      <c r="J519" s="16">
        <v>228</v>
      </c>
      <c r="K519" s="16">
        <v>0</v>
      </c>
      <c r="L519" s="9">
        <v>0</v>
      </c>
      <c r="M519" s="9">
        <v>0</v>
      </c>
      <c r="N519" s="10">
        <v>0</v>
      </c>
      <c r="O519" s="53">
        <v>0</v>
      </c>
    </row>
    <row r="520" spans="2:15" x14ac:dyDescent="0.25">
      <c r="B520" s="51" t="s">
        <v>21</v>
      </c>
      <c r="C520" s="3" t="s">
        <v>250</v>
      </c>
      <c r="D520" s="31" t="s">
        <v>2669</v>
      </c>
      <c r="E520" s="23" t="s">
        <v>2732</v>
      </c>
      <c r="F520" s="24">
        <v>33968</v>
      </c>
      <c r="G520" s="3" t="s">
        <v>445</v>
      </c>
      <c r="H520" s="4" t="s">
        <v>441</v>
      </c>
      <c r="I520" s="4" t="s">
        <v>54</v>
      </c>
      <c r="J520" s="16">
        <v>228</v>
      </c>
      <c r="K520" s="16">
        <v>0</v>
      </c>
      <c r="L520" s="9">
        <v>0</v>
      </c>
      <c r="M520" s="9">
        <v>0</v>
      </c>
      <c r="N520" s="10">
        <v>0</v>
      </c>
      <c r="O520" s="53">
        <v>0</v>
      </c>
    </row>
    <row r="521" spans="2:15" x14ac:dyDescent="0.25">
      <c r="B521" s="51" t="s">
        <v>21</v>
      </c>
      <c r="C521" s="3" t="s">
        <v>250</v>
      </c>
      <c r="D521" s="31" t="s">
        <v>2669</v>
      </c>
      <c r="E521" s="23" t="s">
        <v>2732</v>
      </c>
      <c r="F521" s="24">
        <v>33968</v>
      </c>
      <c r="G521" s="3" t="s">
        <v>446</v>
      </c>
      <c r="H521" s="4" t="s">
        <v>441</v>
      </c>
      <c r="I521" s="4" t="s">
        <v>54</v>
      </c>
      <c r="J521" s="16">
        <v>228</v>
      </c>
      <c r="K521" s="16">
        <v>0</v>
      </c>
      <c r="L521" s="9">
        <v>0</v>
      </c>
      <c r="M521" s="9">
        <v>0</v>
      </c>
      <c r="N521" s="10">
        <v>0</v>
      </c>
      <c r="O521" s="53">
        <v>0</v>
      </c>
    </row>
    <row r="522" spans="2:15" x14ac:dyDescent="0.25">
      <c r="B522" s="51" t="s">
        <v>21</v>
      </c>
      <c r="C522" s="3" t="s">
        <v>250</v>
      </c>
      <c r="D522" s="31" t="s">
        <v>2669</v>
      </c>
      <c r="E522" s="23" t="s">
        <v>2732</v>
      </c>
      <c r="F522" s="24">
        <v>33968</v>
      </c>
      <c r="G522" s="3" t="s">
        <v>447</v>
      </c>
      <c r="H522" s="4" t="s">
        <v>441</v>
      </c>
      <c r="I522" s="4" t="s">
        <v>54</v>
      </c>
      <c r="J522" s="16">
        <v>228</v>
      </c>
      <c r="K522" s="16">
        <v>0</v>
      </c>
      <c r="L522" s="9">
        <v>0</v>
      </c>
      <c r="M522" s="9">
        <v>0</v>
      </c>
      <c r="N522" s="10">
        <v>0</v>
      </c>
      <c r="O522" s="53">
        <v>0</v>
      </c>
    </row>
    <row r="523" spans="2:15" x14ac:dyDescent="0.25">
      <c r="B523" s="51" t="s">
        <v>21</v>
      </c>
      <c r="C523" s="3" t="s">
        <v>250</v>
      </c>
      <c r="D523" s="31" t="s">
        <v>2669</v>
      </c>
      <c r="E523" s="23" t="s">
        <v>2732</v>
      </c>
      <c r="F523" s="24">
        <v>33968</v>
      </c>
      <c r="G523" s="3" t="s">
        <v>448</v>
      </c>
      <c r="H523" s="4" t="s">
        <v>441</v>
      </c>
      <c r="I523" s="4" t="s">
        <v>54</v>
      </c>
      <c r="J523" s="16">
        <v>228</v>
      </c>
      <c r="K523" s="16">
        <v>0</v>
      </c>
      <c r="L523" s="9">
        <v>0</v>
      </c>
      <c r="M523" s="9">
        <v>0</v>
      </c>
      <c r="N523" s="10">
        <v>0</v>
      </c>
      <c r="O523" s="53">
        <v>0</v>
      </c>
    </row>
    <row r="524" spans="2:15" x14ac:dyDescent="0.25">
      <c r="B524" s="51" t="s">
        <v>21</v>
      </c>
      <c r="C524" s="3" t="s">
        <v>250</v>
      </c>
      <c r="D524" s="31" t="s">
        <v>2669</v>
      </c>
      <c r="E524" s="23" t="s">
        <v>2732</v>
      </c>
      <c r="F524" s="24">
        <v>33968</v>
      </c>
      <c r="G524" s="3" t="s">
        <v>449</v>
      </c>
      <c r="H524" s="4" t="s">
        <v>441</v>
      </c>
      <c r="I524" s="4" t="s">
        <v>54</v>
      </c>
      <c r="J524" s="16">
        <v>228</v>
      </c>
      <c r="K524" s="16">
        <v>0</v>
      </c>
      <c r="L524" s="9">
        <v>0</v>
      </c>
      <c r="M524" s="9">
        <v>0</v>
      </c>
      <c r="N524" s="10">
        <v>0</v>
      </c>
      <c r="O524" s="53">
        <v>0</v>
      </c>
    </row>
    <row r="525" spans="2:15" x14ac:dyDescent="0.25">
      <c r="B525" s="51" t="s">
        <v>21</v>
      </c>
      <c r="C525" s="3" t="s">
        <v>250</v>
      </c>
      <c r="D525" s="31" t="s">
        <v>2669</v>
      </c>
      <c r="E525" s="23" t="s">
        <v>2732</v>
      </c>
      <c r="F525" s="24">
        <v>33968</v>
      </c>
      <c r="G525" s="3" t="s">
        <v>450</v>
      </c>
      <c r="H525" s="4" t="s">
        <v>441</v>
      </c>
      <c r="I525" s="4" t="s">
        <v>54</v>
      </c>
      <c r="J525" s="16">
        <v>228</v>
      </c>
      <c r="K525" s="16">
        <v>0</v>
      </c>
      <c r="L525" s="9">
        <v>0</v>
      </c>
      <c r="M525" s="9">
        <v>0</v>
      </c>
      <c r="N525" s="10">
        <v>0</v>
      </c>
      <c r="O525" s="53">
        <v>0</v>
      </c>
    </row>
    <row r="526" spans="2:15" x14ac:dyDescent="0.25">
      <c r="B526" s="51" t="s">
        <v>21</v>
      </c>
      <c r="C526" s="3" t="s">
        <v>250</v>
      </c>
      <c r="D526" s="31" t="s">
        <v>2669</v>
      </c>
      <c r="E526" s="23" t="s">
        <v>2732</v>
      </c>
      <c r="F526" s="24">
        <v>33968</v>
      </c>
      <c r="G526" s="3" t="s">
        <v>451</v>
      </c>
      <c r="H526" s="4" t="s">
        <v>441</v>
      </c>
      <c r="I526" s="4" t="s">
        <v>54</v>
      </c>
      <c r="J526" s="16">
        <v>228</v>
      </c>
      <c r="K526" s="16">
        <v>0</v>
      </c>
      <c r="L526" s="9">
        <v>0</v>
      </c>
      <c r="M526" s="9">
        <v>0</v>
      </c>
      <c r="N526" s="10">
        <v>0</v>
      </c>
      <c r="O526" s="53">
        <v>0</v>
      </c>
    </row>
    <row r="527" spans="2:15" x14ac:dyDescent="0.25">
      <c r="B527" s="51" t="s">
        <v>21</v>
      </c>
      <c r="C527" s="3" t="s">
        <v>250</v>
      </c>
      <c r="D527" s="31" t="s">
        <v>2669</v>
      </c>
      <c r="E527" s="23" t="s">
        <v>2732</v>
      </c>
      <c r="F527" s="24">
        <v>33968</v>
      </c>
      <c r="G527" s="3" t="s">
        <v>452</v>
      </c>
      <c r="H527" s="4" t="s">
        <v>441</v>
      </c>
      <c r="I527" s="4" t="s">
        <v>54</v>
      </c>
      <c r="J527" s="16">
        <v>228</v>
      </c>
      <c r="K527" s="16">
        <v>0</v>
      </c>
      <c r="L527" s="9">
        <v>0</v>
      </c>
      <c r="M527" s="9">
        <v>0</v>
      </c>
      <c r="N527" s="10">
        <v>0</v>
      </c>
      <c r="O527" s="53">
        <v>0</v>
      </c>
    </row>
    <row r="528" spans="2:15" x14ac:dyDescent="0.25">
      <c r="B528" s="51" t="s">
        <v>21</v>
      </c>
      <c r="C528" s="3" t="s">
        <v>250</v>
      </c>
      <c r="D528" s="31" t="s">
        <v>2669</v>
      </c>
      <c r="E528" s="23" t="s">
        <v>2732</v>
      </c>
      <c r="F528" s="24">
        <v>33968</v>
      </c>
      <c r="G528" s="3" t="s">
        <v>453</v>
      </c>
      <c r="H528" s="4" t="s">
        <v>441</v>
      </c>
      <c r="I528" s="4" t="s">
        <v>54</v>
      </c>
      <c r="J528" s="16">
        <v>228</v>
      </c>
      <c r="K528" s="16">
        <v>0</v>
      </c>
      <c r="L528" s="9">
        <v>0</v>
      </c>
      <c r="M528" s="9">
        <v>0</v>
      </c>
      <c r="N528" s="10">
        <v>0</v>
      </c>
      <c r="O528" s="53">
        <v>0</v>
      </c>
    </row>
    <row r="529" spans="2:15" x14ac:dyDescent="0.25">
      <c r="B529" s="51" t="s">
        <v>21</v>
      </c>
      <c r="C529" s="3" t="s">
        <v>250</v>
      </c>
      <c r="D529" s="31" t="s">
        <v>2669</v>
      </c>
      <c r="E529" s="23" t="s">
        <v>2732</v>
      </c>
      <c r="F529" s="24">
        <v>33968</v>
      </c>
      <c r="G529" s="3" t="s">
        <v>454</v>
      </c>
      <c r="H529" s="4" t="s">
        <v>441</v>
      </c>
      <c r="I529" s="4" t="s">
        <v>54</v>
      </c>
      <c r="J529" s="16">
        <v>228</v>
      </c>
      <c r="K529" s="16">
        <v>0</v>
      </c>
      <c r="L529" s="9">
        <v>0</v>
      </c>
      <c r="M529" s="9">
        <v>0</v>
      </c>
      <c r="N529" s="10">
        <v>0</v>
      </c>
      <c r="O529" s="53">
        <v>0</v>
      </c>
    </row>
    <row r="530" spans="2:15" x14ac:dyDescent="0.25">
      <c r="B530" s="51" t="s">
        <v>21</v>
      </c>
      <c r="C530" s="3" t="s">
        <v>250</v>
      </c>
      <c r="D530" s="31" t="s">
        <v>2669</v>
      </c>
      <c r="E530" s="23" t="s">
        <v>2732</v>
      </c>
      <c r="F530" s="24">
        <v>33968</v>
      </c>
      <c r="G530" s="3" t="s">
        <v>455</v>
      </c>
      <c r="H530" s="4" t="s">
        <v>441</v>
      </c>
      <c r="I530" s="4" t="s">
        <v>54</v>
      </c>
      <c r="J530" s="16">
        <v>228</v>
      </c>
      <c r="K530" s="16">
        <v>0</v>
      </c>
      <c r="L530" s="9">
        <v>0</v>
      </c>
      <c r="M530" s="9">
        <v>0</v>
      </c>
      <c r="N530" s="10">
        <v>0</v>
      </c>
      <c r="O530" s="53">
        <v>0</v>
      </c>
    </row>
    <row r="531" spans="2:15" x14ac:dyDescent="0.25">
      <c r="B531" s="51" t="s">
        <v>21</v>
      </c>
      <c r="C531" s="3" t="s">
        <v>250</v>
      </c>
      <c r="D531" s="31" t="s">
        <v>2669</v>
      </c>
      <c r="E531" s="23" t="s">
        <v>2732</v>
      </c>
      <c r="F531" s="24">
        <v>33968</v>
      </c>
      <c r="G531" s="3" t="s">
        <v>456</v>
      </c>
      <c r="H531" s="4" t="s">
        <v>441</v>
      </c>
      <c r="I531" s="4" t="s">
        <v>54</v>
      </c>
      <c r="J531" s="16">
        <v>228</v>
      </c>
      <c r="K531" s="16">
        <v>0</v>
      </c>
      <c r="L531" s="9">
        <v>0</v>
      </c>
      <c r="M531" s="9">
        <v>0</v>
      </c>
      <c r="N531" s="10">
        <v>0</v>
      </c>
      <c r="O531" s="53">
        <v>0</v>
      </c>
    </row>
    <row r="532" spans="2:15" x14ac:dyDescent="0.25">
      <c r="B532" s="51" t="s">
        <v>21</v>
      </c>
      <c r="C532" s="3" t="s">
        <v>250</v>
      </c>
      <c r="D532" s="31" t="s">
        <v>2669</v>
      </c>
      <c r="E532" s="23" t="s">
        <v>2732</v>
      </c>
      <c r="F532" s="24">
        <v>33968</v>
      </c>
      <c r="G532" s="3" t="s">
        <v>457</v>
      </c>
      <c r="H532" s="4" t="s">
        <v>441</v>
      </c>
      <c r="I532" s="4" t="s">
        <v>30</v>
      </c>
      <c r="J532" s="16">
        <v>228</v>
      </c>
      <c r="K532" s="16">
        <v>0</v>
      </c>
      <c r="L532" s="9">
        <v>0</v>
      </c>
      <c r="M532" s="9">
        <v>0</v>
      </c>
      <c r="N532" s="10">
        <v>0</v>
      </c>
      <c r="O532" s="53">
        <v>0</v>
      </c>
    </row>
    <row r="533" spans="2:15" x14ac:dyDescent="0.25">
      <c r="B533" s="51" t="s">
        <v>21</v>
      </c>
      <c r="C533" s="3" t="s">
        <v>250</v>
      </c>
      <c r="D533" s="31" t="s">
        <v>2669</v>
      </c>
      <c r="E533" s="23" t="s">
        <v>2732</v>
      </c>
      <c r="F533" s="24">
        <v>33968</v>
      </c>
      <c r="G533" s="3" t="s">
        <v>458</v>
      </c>
      <c r="H533" s="4" t="s">
        <v>441</v>
      </c>
      <c r="I533" s="4" t="s">
        <v>387</v>
      </c>
      <c r="J533" s="16">
        <v>228</v>
      </c>
      <c r="K533" s="16">
        <v>0</v>
      </c>
      <c r="L533" s="9">
        <v>0</v>
      </c>
      <c r="M533" s="9">
        <v>0</v>
      </c>
      <c r="N533" s="10">
        <v>0</v>
      </c>
      <c r="O533" s="53">
        <v>0</v>
      </c>
    </row>
    <row r="534" spans="2:15" x14ac:dyDescent="0.25">
      <c r="B534" s="51" t="s">
        <v>21</v>
      </c>
      <c r="C534" s="3" t="s">
        <v>250</v>
      </c>
      <c r="D534" s="31" t="s">
        <v>2669</v>
      </c>
      <c r="E534" s="23" t="s">
        <v>2732</v>
      </c>
      <c r="F534" s="24">
        <v>33968</v>
      </c>
      <c r="G534" s="3" t="s">
        <v>459</v>
      </c>
      <c r="H534" s="4" t="s">
        <v>441</v>
      </c>
      <c r="I534" s="4" t="s">
        <v>220</v>
      </c>
      <c r="J534" s="16">
        <v>228</v>
      </c>
      <c r="K534" s="16">
        <v>0</v>
      </c>
      <c r="L534" s="9">
        <v>0</v>
      </c>
      <c r="M534" s="9">
        <v>0</v>
      </c>
      <c r="N534" s="10">
        <v>0</v>
      </c>
      <c r="O534" s="53">
        <v>0</v>
      </c>
    </row>
    <row r="535" spans="2:15" x14ac:dyDescent="0.25">
      <c r="B535" s="51" t="s">
        <v>21</v>
      </c>
      <c r="C535" s="3" t="s">
        <v>250</v>
      </c>
      <c r="D535" s="31" t="s">
        <v>2669</v>
      </c>
      <c r="E535" s="23" t="s">
        <v>2732</v>
      </c>
      <c r="F535" s="24">
        <v>33968</v>
      </c>
      <c r="G535" s="3" t="s">
        <v>460</v>
      </c>
      <c r="H535" s="4" t="s">
        <v>441</v>
      </c>
      <c r="I535" s="4" t="s">
        <v>217</v>
      </c>
      <c r="J535" s="16">
        <v>228</v>
      </c>
      <c r="K535" s="16">
        <v>0</v>
      </c>
      <c r="L535" s="9">
        <v>0</v>
      </c>
      <c r="M535" s="9">
        <v>0</v>
      </c>
      <c r="N535" s="10">
        <v>0</v>
      </c>
      <c r="O535" s="53">
        <v>0</v>
      </c>
    </row>
    <row r="536" spans="2:15" x14ac:dyDescent="0.25">
      <c r="B536" s="51" t="s">
        <v>21</v>
      </c>
      <c r="C536" s="3" t="s">
        <v>250</v>
      </c>
      <c r="D536" s="31" t="s">
        <v>2669</v>
      </c>
      <c r="E536" s="23" t="s">
        <v>2732</v>
      </c>
      <c r="F536" s="24">
        <v>33968</v>
      </c>
      <c r="G536" s="3" t="s">
        <v>461</v>
      </c>
      <c r="H536" s="4" t="s">
        <v>441</v>
      </c>
      <c r="I536" s="4" t="s">
        <v>44</v>
      </c>
      <c r="J536" s="16">
        <v>228</v>
      </c>
      <c r="K536" s="16">
        <v>0</v>
      </c>
      <c r="L536" s="9">
        <v>0</v>
      </c>
      <c r="M536" s="9">
        <v>0</v>
      </c>
      <c r="N536" s="10">
        <v>0</v>
      </c>
      <c r="O536" s="53">
        <v>0</v>
      </c>
    </row>
    <row r="537" spans="2:15" x14ac:dyDescent="0.25">
      <c r="B537" s="51" t="s">
        <v>21</v>
      </c>
      <c r="C537" s="3" t="s">
        <v>250</v>
      </c>
      <c r="D537" s="31" t="s">
        <v>2669</v>
      </c>
      <c r="E537" s="23" t="s">
        <v>2732</v>
      </c>
      <c r="F537" s="24">
        <v>33968</v>
      </c>
      <c r="G537" s="3" t="s">
        <v>462</v>
      </c>
      <c r="H537" s="4" t="s">
        <v>441</v>
      </c>
      <c r="I537" s="4" t="s">
        <v>54</v>
      </c>
      <c r="J537" s="16">
        <v>228</v>
      </c>
      <c r="K537" s="16">
        <v>0</v>
      </c>
      <c r="L537" s="9">
        <v>0</v>
      </c>
      <c r="M537" s="9">
        <v>0</v>
      </c>
      <c r="N537" s="10">
        <v>0</v>
      </c>
      <c r="O537" s="53">
        <v>0</v>
      </c>
    </row>
    <row r="538" spans="2:15" x14ac:dyDescent="0.25">
      <c r="B538" s="51" t="s">
        <v>21</v>
      </c>
      <c r="C538" s="3" t="s">
        <v>250</v>
      </c>
      <c r="D538" s="31" t="s">
        <v>2669</v>
      </c>
      <c r="E538" s="23" t="s">
        <v>2732</v>
      </c>
      <c r="F538" s="24">
        <v>33968</v>
      </c>
      <c r="G538" s="3" t="s">
        <v>463</v>
      </c>
      <c r="H538" s="4" t="s">
        <v>441</v>
      </c>
      <c r="I538" s="4" t="s">
        <v>75</v>
      </c>
      <c r="J538" s="16">
        <v>228</v>
      </c>
      <c r="K538" s="16">
        <v>0</v>
      </c>
      <c r="L538" s="9">
        <v>0</v>
      </c>
      <c r="M538" s="9">
        <v>0</v>
      </c>
      <c r="N538" s="10">
        <v>0</v>
      </c>
      <c r="O538" s="53">
        <v>0</v>
      </c>
    </row>
    <row r="539" spans="2:15" x14ac:dyDescent="0.25">
      <c r="B539" s="51" t="s">
        <v>21</v>
      </c>
      <c r="C539" s="3" t="s">
        <v>250</v>
      </c>
      <c r="D539" s="31" t="s">
        <v>2669</v>
      </c>
      <c r="E539" s="23" t="s">
        <v>2732</v>
      </c>
      <c r="F539" s="24">
        <v>33968</v>
      </c>
      <c r="G539" s="3" t="s">
        <v>464</v>
      </c>
      <c r="H539" s="4" t="s">
        <v>441</v>
      </c>
      <c r="I539" s="4" t="s">
        <v>30</v>
      </c>
      <c r="J539" s="16">
        <v>228</v>
      </c>
      <c r="K539" s="16">
        <v>0</v>
      </c>
      <c r="L539" s="9">
        <v>0</v>
      </c>
      <c r="M539" s="9">
        <v>0</v>
      </c>
      <c r="N539" s="10">
        <v>0</v>
      </c>
      <c r="O539" s="53">
        <v>0</v>
      </c>
    </row>
    <row r="540" spans="2:15" x14ac:dyDescent="0.25">
      <c r="B540" s="51" t="s">
        <v>21</v>
      </c>
      <c r="C540" s="3" t="s">
        <v>250</v>
      </c>
      <c r="D540" s="31" t="s">
        <v>2669</v>
      </c>
      <c r="E540" s="23" t="s">
        <v>2732</v>
      </c>
      <c r="F540" s="24">
        <v>33968</v>
      </c>
      <c r="G540" s="3" t="s">
        <v>465</v>
      </c>
      <c r="H540" s="4" t="s">
        <v>441</v>
      </c>
      <c r="I540" s="4" t="s">
        <v>231</v>
      </c>
      <c r="J540" s="16">
        <v>228</v>
      </c>
      <c r="K540" s="16">
        <v>0</v>
      </c>
      <c r="L540" s="9">
        <v>0</v>
      </c>
      <c r="M540" s="9">
        <v>0</v>
      </c>
      <c r="N540" s="10">
        <v>0</v>
      </c>
      <c r="O540" s="53">
        <v>0</v>
      </c>
    </row>
    <row r="541" spans="2:15" x14ac:dyDescent="0.25">
      <c r="B541" s="51" t="s">
        <v>21</v>
      </c>
      <c r="C541" s="3" t="s">
        <v>250</v>
      </c>
      <c r="D541" s="31" t="s">
        <v>2669</v>
      </c>
      <c r="E541" s="23" t="s">
        <v>2732</v>
      </c>
      <c r="F541" s="24">
        <v>33968</v>
      </c>
      <c r="G541" s="3" t="s">
        <v>466</v>
      </c>
      <c r="H541" s="4" t="s">
        <v>441</v>
      </c>
      <c r="I541" s="4" t="s">
        <v>75</v>
      </c>
      <c r="J541" s="16">
        <v>228</v>
      </c>
      <c r="K541" s="16">
        <v>0</v>
      </c>
      <c r="L541" s="9">
        <v>0</v>
      </c>
      <c r="M541" s="9">
        <v>0</v>
      </c>
      <c r="N541" s="10">
        <v>0</v>
      </c>
      <c r="O541" s="53">
        <v>0</v>
      </c>
    </row>
    <row r="542" spans="2:15" x14ac:dyDescent="0.25">
      <c r="B542" s="51" t="s">
        <v>21</v>
      </c>
      <c r="C542" s="3" t="s">
        <v>250</v>
      </c>
      <c r="D542" s="31" t="s">
        <v>2669</v>
      </c>
      <c r="E542" s="23" t="s">
        <v>2732</v>
      </c>
      <c r="F542" s="24">
        <v>33968</v>
      </c>
      <c r="G542" s="3" t="s">
        <v>467</v>
      </c>
      <c r="H542" s="4" t="s">
        <v>441</v>
      </c>
      <c r="I542" s="4" t="s">
        <v>217</v>
      </c>
      <c r="J542" s="16">
        <v>228</v>
      </c>
      <c r="K542" s="16">
        <v>0</v>
      </c>
      <c r="L542" s="9">
        <v>0</v>
      </c>
      <c r="M542" s="9">
        <v>0</v>
      </c>
      <c r="N542" s="10">
        <v>0</v>
      </c>
      <c r="O542" s="53">
        <v>0</v>
      </c>
    </row>
    <row r="543" spans="2:15" x14ac:dyDescent="0.25">
      <c r="B543" s="51" t="s">
        <v>21</v>
      </c>
      <c r="C543" s="3" t="s">
        <v>250</v>
      </c>
      <c r="D543" s="31" t="s">
        <v>2669</v>
      </c>
      <c r="E543" s="23" t="s">
        <v>2732</v>
      </c>
      <c r="F543" s="24">
        <v>33968</v>
      </c>
      <c r="G543" s="3" t="s">
        <v>468</v>
      </c>
      <c r="H543" s="4" t="s">
        <v>441</v>
      </c>
      <c r="I543" s="4" t="s">
        <v>223</v>
      </c>
      <c r="J543" s="16">
        <v>228</v>
      </c>
      <c r="K543" s="16">
        <v>0</v>
      </c>
      <c r="L543" s="9">
        <v>0</v>
      </c>
      <c r="M543" s="9">
        <v>0</v>
      </c>
      <c r="N543" s="10">
        <v>0</v>
      </c>
      <c r="O543" s="53">
        <v>0</v>
      </c>
    </row>
    <row r="544" spans="2:15" x14ac:dyDescent="0.25">
      <c r="B544" s="51" t="s">
        <v>21</v>
      </c>
      <c r="C544" s="3" t="s">
        <v>250</v>
      </c>
      <c r="D544" s="31" t="s">
        <v>2669</v>
      </c>
      <c r="E544" s="23" t="s">
        <v>2732</v>
      </c>
      <c r="F544" s="24">
        <v>33968</v>
      </c>
      <c r="G544" s="3" t="s">
        <v>469</v>
      </c>
      <c r="H544" s="4" t="s">
        <v>441</v>
      </c>
      <c r="I544" s="4" t="s">
        <v>91</v>
      </c>
      <c r="J544" s="16">
        <v>228</v>
      </c>
      <c r="K544" s="16">
        <v>0</v>
      </c>
      <c r="L544" s="9">
        <v>0</v>
      </c>
      <c r="M544" s="9">
        <v>0</v>
      </c>
      <c r="N544" s="10">
        <v>0</v>
      </c>
      <c r="O544" s="53">
        <v>0</v>
      </c>
    </row>
    <row r="545" spans="2:15" x14ac:dyDescent="0.25">
      <c r="B545" s="51" t="s">
        <v>21</v>
      </c>
      <c r="C545" s="3" t="s">
        <v>250</v>
      </c>
      <c r="D545" s="31" t="s">
        <v>2669</v>
      </c>
      <c r="E545" s="23" t="s">
        <v>2732</v>
      </c>
      <c r="F545" s="24">
        <v>33968</v>
      </c>
      <c r="G545" s="3" t="s">
        <v>470</v>
      </c>
      <c r="H545" s="4" t="s">
        <v>441</v>
      </c>
      <c r="I545" s="4" t="s">
        <v>39</v>
      </c>
      <c r="J545" s="16">
        <v>228</v>
      </c>
      <c r="K545" s="16">
        <v>0</v>
      </c>
      <c r="L545" s="9">
        <v>0</v>
      </c>
      <c r="M545" s="9">
        <v>0</v>
      </c>
      <c r="N545" s="10">
        <v>0</v>
      </c>
      <c r="O545" s="53">
        <v>0</v>
      </c>
    </row>
    <row r="546" spans="2:15" x14ac:dyDescent="0.25">
      <c r="B546" s="51" t="s">
        <v>21</v>
      </c>
      <c r="C546" s="3" t="s">
        <v>250</v>
      </c>
      <c r="D546" s="31" t="s">
        <v>2669</v>
      </c>
      <c r="E546" s="23" t="s">
        <v>2732</v>
      </c>
      <c r="F546" s="24">
        <v>33968</v>
      </c>
      <c r="G546" s="3" t="s">
        <v>471</v>
      </c>
      <c r="H546" s="4" t="s">
        <v>441</v>
      </c>
      <c r="I546" s="4" t="s">
        <v>44</v>
      </c>
      <c r="J546" s="16">
        <v>228</v>
      </c>
      <c r="K546" s="16">
        <v>0</v>
      </c>
      <c r="L546" s="9">
        <v>0</v>
      </c>
      <c r="M546" s="9">
        <v>0</v>
      </c>
      <c r="N546" s="10">
        <v>0</v>
      </c>
      <c r="O546" s="53">
        <v>0</v>
      </c>
    </row>
    <row r="547" spans="2:15" x14ac:dyDescent="0.25">
      <c r="B547" s="51" t="s">
        <v>21</v>
      </c>
      <c r="C547" s="3" t="s">
        <v>250</v>
      </c>
      <c r="D547" s="31" t="s">
        <v>2669</v>
      </c>
      <c r="E547" s="23" t="s">
        <v>2732</v>
      </c>
      <c r="F547" s="24">
        <v>33968</v>
      </c>
      <c r="G547" s="3" t="s">
        <v>472</v>
      </c>
      <c r="H547" s="4" t="s">
        <v>441</v>
      </c>
      <c r="I547" s="4" t="s">
        <v>51</v>
      </c>
      <c r="J547" s="16">
        <v>228</v>
      </c>
      <c r="K547" s="16">
        <v>0</v>
      </c>
      <c r="L547" s="9">
        <v>0</v>
      </c>
      <c r="M547" s="9">
        <v>0</v>
      </c>
      <c r="N547" s="10">
        <v>0</v>
      </c>
      <c r="O547" s="53">
        <v>0</v>
      </c>
    </row>
    <row r="548" spans="2:15" x14ac:dyDescent="0.25">
      <c r="B548" s="51" t="s">
        <v>21</v>
      </c>
      <c r="C548" s="3" t="s">
        <v>250</v>
      </c>
      <c r="D548" s="31" t="s">
        <v>2669</v>
      </c>
      <c r="E548" s="23" t="s">
        <v>2732</v>
      </c>
      <c r="F548" s="24">
        <v>33968</v>
      </c>
      <c r="G548" s="3" t="s">
        <v>473</v>
      </c>
      <c r="H548" s="4" t="s">
        <v>441</v>
      </c>
      <c r="I548" s="4" t="s">
        <v>39</v>
      </c>
      <c r="J548" s="16">
        <v>228</v>
      </c>
      <c r="K548" s="16">
        <v>0</v>
      </c>
      <c r="L548" s="9">
        <v>0</v>
      </c>
      <c r="M548" s="9">
        <v>0</v>
      </c>
      <c r="N548" s="10">
        <v>0</v>
      </c>
      <c r="O548" s="53">
        <v>0</v>
      </c>
    </row>
    <row r="549" spans="2:15" x14ac:dyDescent="0.25">
      <c r="B549" s="51" t="s">
        <v>21</v>
      </c>
      <c r="C549" s="3" t="s">
        <v>250</v>
      </c>
      <c r="D549" s="31" t="s">
        <v>2669</v>
      </c>
      <c r="E549" s="23" t="s">
        <v>2732</v>
      </c>
      <c r="F549" s="24">
        <v>33968</v>
      </c>
      <c r="G549" s="3" t="s">
        <v>474</v>
      </c>
      <c r="H549" s="4" t="s">
        <v>441</v>
      </c>
      <c r="I549" s="4" t="s">
        <v>60</v>
      </c>
      <c r="J549" s="16">
        <v>228</v>
      </c>
      <c r="K549" s="16">
        <v>0</v>
      </c>
      <c r="L549" s="9">
        <v>0</v>
      </c>
      <c r="M549" s="9">
        <v>0</v>
      </c>
      <c r="N549" s="10">
        <v>0</v>
      </c>
      <c r="O549" s="53">
        <v>0</v>
      </c>
    </row>
    <row r="550" spans="2:15" x14ac:dyDescent="0.25">
      <c r="B550" s="51" t="s">
        <v>21</v>
      </c>
      <c r="C550" s="3" t="s">
        <v>250</v>
      </c>
      <c r="D550" s="31" t="s">
        <v>2669</v>
      </c>
      <c r="E550" s="23" t="s">
        <v>2732</v>
      </c>
      <c r="F550" s="24">
        <v>33968</v>
      </c>
      <c r="G550" s="3" t="s">
        <v>475</v>
      </c>
      <c r="H550" s="4" t="s">
        <v>441</v>
      </c>
      <c r="I550" s="4" t="s">
        <v>221</v>
      </c>
      <c r="J550" s="16">
        <v>228</v>
      </c>
      <c r="K550" s="16">
        <v>0</v>
      </c>
      <c r="L550" s="9">
        <v>0</v>
      </c>
      <c r="M550" s="9">
        <v>0</v>
      </c>
      <c r="N550" s="10">
        <v>0</v>
      </c>
      <c r="O550" s="53">
        <v>0</v>
      </c>
    </row>
    <row r="551" spans="2:15" x14ac:dyDescent="0.25">
      <c r="B551" s="51" t="s">
        <v>21</v>
      </c>
      <c r="C551" s="3" t="s">
        <v>250</v>
      </c>
      <c r="D551" s="31" t="s">
        <v>2669</v>
      </c>
      <c r="E551" s="23" t="s">
        <v>2732</v>
      </c>
      <c r="F551" s="24">
        <v>33968</v>
      </c>
      <c r="G551" s="3" t="s">
        <v>476</v>
      </c>
      <c r="H551" s="4" t="s">
        <v>441</v>
      </c>
      <c r="I551" s="4" t="s">
        <v>220</v>
      </c>
      <c r="J551" s="16">
        <v>228</v>
      </c>
      <c r="K551" s="16">
        <v>0</v>
      </c>
      <c r="L551" s="9">
        <v>0</v>
      </c>
      <c r="M551" s="9">
        <v>0</v>
      </c>
      <c r="N551" s="10">
        <v>0</v>
      </c>
      <c r="O551" s="53">
        <v>0</v>
      </c>
    </row>
    <row r="552" spans="2:15" x14ac:dyDescent="0.25">
      <c r="B552" s="51" t="s">
        <v>21</v>
      </c>
      <c r="C552" s="3" t="s">
        <v>250</v>
      </c>
      <c r="D552" s="31" t="s">
        <v>2669</v>
      </c>
      <c r="E552" s="23" t="s">
        <v>2732</v>
      </c>
      <c r="F552" s="24">
        <v>33968</v>
      </c>
      <c r="G552" s="3" t="s">
        <v>477</v>
      </c>
      <c r="H552" s="4" t="s">
        <v>441</v>
      </c>
      <c r="I552" s="4" t="s">
        <v>66</v>
      </c>
      <c r="J552" s="16">
        <v>228</v>
      </c>
      <c r="K552" s="16">
        <v>0</v>
      </c>
      <c r="L552" s="9">
        <v>0</v>
      </c>
      <c r="M552" s="9">
        <v>0</v>
      </c>
      <c r="N552" s="10">
        <v>0</v>
      </c>
      <c r="O552" s="53">
        <v>0</v>
      </c>
    </row>
    <row r="553" spans="2:15" x14ac:dyDescent="0.25">
      <c r="B553" s="51" t="s">
        <v>21</v>
      </c>
      <c r="C553" s="3" t="s">
        <v>250</v>
      </c>
      <c r="D553" s="31" t="s">
        <v>2669</v>
      </c>
      <c r="E553" s="23" t="s">
        <v>2732</v>
      </c>
      <c r="F553" s="24">
        <v>33968</v>
      </c>
      <c r="G553" s="3" t="s">
        <v>478</v>
      </c>
      <c r="H553" s="4" t="s">
        <v>441</v>
      </c>
      <c r="I553" s="4" t="s">
        <v>66</v>
      </c>
      <c r="J553" s="16">
        <v>228</v>
      </c>
      <c r="K553" s="16">
        <v>0</v>
      </c>
      <c r="L553" s="9">
        <v>0</v>
      </c>
      <c r="M553" s="9">
        <v>0</v>
      </c>
      <c r="N553" s="10">
        <v>0</v>
      </c>
      <c r="O553" s="53">
        <v>0</v>
      </c>
    </row>
    <row r="554" spans="2:15" x14ac:dyDescent="0.25">
      <c r="B554" s="51" t="s">
        <v>21</v>
      </c>
      <c r="C554" s="3" t="s">
        <v>250</v>
      </c>
      <c r="D554" s="31" t="s">
        <v>2669</v>
      </c>
      <c r="E554" s="23" t="s">
        <v>2732</v>
      </c>
      <c r="F554" s="24">
        <v>33968</v>
      </c>
      <c r="G554" s="3" t="s">
        <v>479</v>
      </c>
      <c r="H554" s="4" t="s">
        <v>441</v>
      </c>
      <c r="I554" s="4" t="s">
        <v>221</v>
      </c>
      <c r="J554" s="16">
        <v>228</v>
      </c>
      <c r="K554" s="16">
        <v>0</v>
      </c>
      <c r="L554" s="9">
        <v>0</v>
      </c>
      <c r="M554" s="9">
        <v>0</v>
      </c>
      <c r="N554" s="10">
        <v>0</v>
      </c>
      <c r="O554" s="53">
        <v>0</v>
      </c>
    </row>
    <row r="555" spans="2:15" x14ac:dyDescent="0.25">
      <c r="B555" s="51" t="s">
        <v>21</v>
      </c>
      <c r="C555" s="3" t="s">
        <v>250</v>
      </c>
      <c r="D555" s="31" t="s">
        <v>2669</v>
      </c>
      <c r="E555" s="23" t="s">
        <v>2732</v>
      </c>
      <c r="F555" s="24">
        <v>33968</v>
      </c>
      <c r="G555" s="3" t="s">
        <v>480</v>
      </c>
      <c r="H555" s="4" t="s">
        <v>441</v>
      </c>
      <c r="I555" s="4" t="s">
        <v>54</v>
      </c>
      <c r="J555" s="16">
        <v>228</v>
      </c>
      <c r="K555" s="16">
        <v>0</v>
      </c>
      <c r="L555" s="9">
        <v>0</v>
      </c>
      <c r="M555" s="9">
        <v>0</v>
      </c>
      <c r="N555" s="10">
        <v>0</v>
      </c>
      <c r="O555" s="53">
        <v>0</v>
      </c>
    </row>
    <row r="556" spans="2:15" x14ac:dyDescent="0.25">
      <c r="B556" s="51" t="s">
        <v>21</v>
      </c>
      <c r="C556" s="3" t="s">
        <v>250</v>
      </c>
      <c r="D556" s="31" t="s">
        <v>2669</v>
      </c>
      <c r="E556" s="23" t="s">
        <v>2732</v>
      </c>
      <c r="F556" s="24">
        <v>33968</v>
      </c>
      <c r="G556" s="3" t="s">
        <v>481</v>
      </c>
      <c r="H556" s="4" t="s">
        <v>441</v>
      </c>
      <c r="I556" s="4" t="s">
        <v>482</v>
      </c>
      <c r="J556" s="16">
        <v>228</v>
      </c>
      <c r="K556" s="16">
        <v>0</v>
      </c>
      <c r="L556" s="9">
        <v>0</v>
      </c>
      <c r="M556" s="9">
        <v>0</v>
      </c>
      <c r="N556" s="10">
        <v>0</v>
      </c>
      <c r="O556" s="53">
        <v>0</v>
      </c>
    </row>
    <row r="557" spans="2:15" x14ac:dyDescent="0.25">
      <c r="B557" s="51" t="s">
        <v>21</v>
      </c>
      <c r="C557" s="3" t="s">
        <v>250</v>
      </c>
      <c r="D557" s="31" t="s">
        <v>2669</v>
      </c>
      <c r="E557" s="23" t="s">
        <v>2732</v>
      </c>
      <c r="F557" s="24">
        <v>33968</v>
      </c>
      <c r="G557" s="3" t="s">
        <v>483</v>
      </c>
      <c r="H557" s="4" t="s">
        <v>441</v>
      </c>
      <c r="I557" s="4" t="s">
        <v>51</v>
      </c>
      <c r="J557" s="16">
        <v>228</v>
      </c>
      <c r="K557" s="16">
        <v>0</v>
      </c>
      <c r="L557" s="9">
        <v>0</v>
      </c>
      <c r="M557" s="9">
        <v>0</v>
      </c>
      <c r="N557" s="10">
        <v>0</v>
      </c>
      <c r="O557" s="53">
        <v>0</v>
      </c>
    </row>
    <row r="558" spans="2:15" x14ac:dyDescent="0.25">
      <c r="B558" s="51" t="s">
        <v>21</v>
      </c>
      <c r="C558" s="3" t="s">
        <v>250</v>
      </c>
      <c r="D558" s="31" t="s">
        <v>2669</v>
      </c>
      <c r="E558" s="23" t="s">
        <v>2732</v>
      </c>
      <c r="F558" s="24">
        <v>33968</v>
      </c>
      <c r="G558" s="3" t="s">
        <v>484</v>
      </c>
      <c r="H558" s="4" t="s">
        <v>441</v>
      </c>
      <c r="I558" s="4" t="s">
        <v>39</v>
      </c>
      <c r="J558" s="16">
        <v>228</v>
      </c>
      <c r="K558" s="16">
        <v>0</v>
      </c>
      <c r="L558" s="9">
        <v>0</v>
      </c>
      <c r="M558" s="9">
        <v>0</v>
      </c>
      <c r="N558" s="10">
        <v>0</v>
      </c>
      <c r="O558" s="53">
        <v>0</v>
      </c>
    </row>
    <row r="559" spans="2:15" x14ac:dyDescent="0.25">
      <c r="B559" s="51" t="s">
        <v>21</v>
      </c>
      <c r="C559" s="3" t="s">
        <v>250</v>
      </c>
      <c r="D559" s="31" t="s">
        <v>2669</v>
      </c>
      <c r="E559" s="23" t="s">
        <v>2732</v>
      </c>
      <c r="F559" s="24">
        <v>33968</v>
      </c>
      <c r="G559" s="3" t="s">
        <v>485</v>
      </c>
      <c r="H559" s="4" t="s">
        <v>441</v>
      </c>
      <c r="I559" s="4" t="s">
        <v>387</v>
      </c>
      <c r="J559" s="16">
        <v>228</v>
      </c>
      <c r="K559" s="16">
        <v>0</v>
      </c>
      <c r="L559" s="9">
        <v>0</v>
      </c>
      <c r="M559" s="9">
        <v>0</v>
      </c>
      <c r="N559" s="10">
        <v>0</v>
      </c>
      <c r="O559" s="53">
        <v>0</v>
      </c>
    </row>
    <row r="560" spans="2:15" x14ac:dyDescent="0.25">
      <c r="B560" s="51" t="s">
        <v>21</v>
      </c>
      <c r="C560" s="3" t="s">
        <v>250</v>
      </c>
      <c r="D560" s="31" t="s">
        <v>2669</v>
      </c>
      <c r="E560" s="23" t="s">
        <v>2732</v>
      </c>
      <c r="F560" s="24">
        <v>33968</v>
      </c>
      <c r="G560" s="3" t="s">
        <v>486</v>
      </c>
      <c r="H560" s="4" t="s">
        <v>441</v>
      </c>
      <c r="I560" s="4" t="s">
        <v>75</v>
      </c>
      <c r="J560" s="16">
        <v>228</v>
      </c>
      <c r="K560" s="16">
        <v>0</v>
      </c>
      <c r="L560" s="9">
        <v>0</v>
      </c>
      <c r="M560" s="9">
        <v>0</v>
      </c>
      <c r="N560" s="10">
        <v>0</v>
      </c>
      <c r="O560" s="53">
        <v>0</v>
      </c>
    </row>
    <row r="561" spans="2:15" x14ac:dyDescent="0.25">
      <c r="B561" s="51" t="s">
        <v>21</v>
      </c>
      <c r="C561" s="3" t="s">
        <v>250</v>
      </c>
      <c r="D561" s="31" t="s">
        <v>2669</v>
      </c>
      <c r="E561" s="23" t="s">
        <v>2732</v>
      </c>
      <c r="F561" s="24">
        <v>33968</v>
      </c>
      <c r="G561" s="3" t="s">
        <v>487</v>
      </c>
      <c r="H561" s="4" t="s">
        <v>441</v>
      </c>
      <c r="I561" s="4" t="s">
        <v>51</v>
      </c>
      <c r="J561" s="16">
        <v>228</v>
      </c>
      <c r="K561" s="16">
        <v>0</v>
      </c>
      <c r="L561" s="9">
        <v>0</v>
      </c>
      <c r="M561" s="9">
        <v>0</v>
      </c>
      <c r="N561" s="10">
        <v>0</v>
      </c>
      <c r="O561" s="53">
        <v>0</v>
      </c>
    </row>
    <row r="562" spans="2:15" x14ac:dyDescent="0.25">
      <c r="B562" s="51" t="s">
        <v>21</v>
      </c>
      <c r="C562" s="3" t="s">
        <v>250</v>
      </c>
      <c r="D562" s="31" t="s">
        <v>2669</v>
      </c>
      <c r="E562" s="23" t="s">
        <v>2732</v>
      </c>
      <c r="F562" s="24">
        <v>33968</v>
      </c>
      <c r="G562" s="3" t="s">
        <v>488</v>
      </c>
      <c r="H562" s="4" t="s">
        <v>441</v>
      </c>
      <c r="I562" s="4" t="s">
        <v>42</v>
      </c>
      <c r="J562" s="16">
        <v>228</v>
      </c>
      <c r="K562" s="16">
        <v>0</v>
      </c>
      <c r="L562" s="9">
        <v>0</v>
      </c>
      <c r="M562" s="9">
        <v>0</v>
      </c>
      <c r="N562" s="10">
        <v>0</v>
      </c>
      <c r="O562" s="53">
        <v>0</v>
      </c>
    </row>
    <row r="563" spans="2:15" x14ac:dyDescent="0.25">
      <c r="B563" s="51" t="s">
        <v>21</v>
      </c>
      <c r="C563" s="3" t="s">
        <v>250</v>
      </c>
      <c r="D563" s="31" t="s">
        <v>2669</v>
      </c>
      <c r="E563" s="23" t="s">
        <v>2732</v>
      </c>
      <c r="F563" s="24">
        <v>33968</v>
      </c>
      <c r="G563" s="3" t="s">
        <v>489</v>
      </c>
      <c r="H563" s="4" t="s">
        <v>441</v>
      </c>
      <c r="I563" s="4" t="s">
        <v>66</v>
      </c>
      <c r="J563" s="16">
        <v>228</v>
      </c>
      <c r="K563" s="16">
        <v>0</v>
      </c>
      <c r="L563" s="9">
        <v>0</v>
      </c>
      <c r="M563" s="9">
        <v>0</v>
      </c>
      <c r="N563" s="10">
        <v>0</v>
      </c>
      <c r="O563" s="53">
        <v>0</v>
      </c>
    </row>
    <row r="564" spans="2:15" x14ac:dyDescent="0.25">
      <c r="B564" s="51" t="s">
        <v>21</v>
      </c>
      <c r="C564" s="3" t="s">
        <v>250</v>
      </c>
      <c r="D564" s="31" t="s">
        <v>2669</v>
      </c>
      <c r="E564" s="23" t="s">
        <v>2732</v>
      </c>
      <c r="F564" s="24">
        <v>33968</v>
      </c>
      <c r="G564" s="3" t="s">
        <v>490</v>
      </c>
      <c r="H564" s="4" t="s">
        <v>441</v>
      </c>
      <c r="I564" s="4" t="s">
        <v>54</v>
      </c>
      <c r="J564" s="16">
        <v>228</v>
      </c>
      <c r="K564" s="16">
        <v>0</v>
      </c>
      <c r="L564" s="9">
        <v>0</v>
      </c>
      <c r="M564" s="9">
        <v>0</v>
      </c>
      <c r="N564" s="10">
        <v>0</v>
      </c>
      <c r="O564" s="53">
        <v>0</v>
      </c>
    </row>
    <row r="565" spans="2:15" x14ac:dyDescent="0.25">
      <c r="B565" s="51" t="s">
        <v>21</v>
      </c>
      <c r="C565" s="3" t="s">
        <v>250</v>
      </c>
      <c r="D565" s="31" t="s">
        <v>2669</v>
      </c>
      <c r="E565" s="23" t="s">
        <v>2732</v>
      </c>
      <c r="F565" s="24">
        <v>33968</v>
      </c>
      <c r="G565" s="3" t="s">
        <v>491</v>
      </c>
      <c r="H565" s="4" t="s">
        <v>441</v>
      </c>
      <c r="I565" s="4" t="s">
        <v>127</v>
      </c>
      <c r="J565" s="16">
        <v>228</v>
      </c>
      <c r="K565" s="16">
        <v>0</v>
      </c>
      <c r="L565" s="9">
        <v>0</v>
      </c>
      <c r="M565" s="9">
        <v>0</v>
      </c>
      <c r="N565" s="10">
        <v>0</v>
      </c>
      <c r="O565" s="53">
        <v>0</v>
      </c>
    </row>
    <row r="566" spans="2:15" x14ac:dyDescent="0.25">
      <c r="B566" s="51" t="s">
        <v>21</v>
      </c>
      <c r="C566" s="3" t="s">
        <v>250</v>
      </c>
      <c r="D566" s="31" t="s">
        <v>2669</v>
      </c>
      <c r="E566" s="23" t="s">
        <v>2732</v>
      </c>
      <c r="F566" s="24">
        <v>33968</v>
      </c>
      <c r="G566" s="3" t="s">
        <v>492</v>
      </c>
      <c r="H566" s="4" t="s">
        <v>441</v>
      </c>
      <c r="I566" s="4" t="s">
        <v>54</v>
      </c>
      <c r="J566" s="16">
        <v>228</v>
      </c>
      <c r="K566" s="16">
        <v>0</v>
      </c>
      <c r="L566" s="9">
        <v>0</v>
      </c>
      <c r="M566" s="9">
        <v>0</v>
      </c>
      <c r="N566" s="10">
        <v>0</v>
      </c>
      <c r="O566" s="53">
        <v>0</v>
      </c>
    </row>
    <row r="567" spans="2:15" x14ac:dyDescent="0.25">
      <c r="B567" s="51" t="s">
        <v>21</v>
      </c>
      <c r="C567" s="3" t="s">
        <v>250</v>
      </c>
      <c r="D567" s="31" t="s">
        <v>2669</v>
      </c>
      <c r="E567" s="23" t="s">
        <v>2732</v>
      </c>
      <c r="F567" s="24">
        <v>33968</v>
      </c>
      <c r="G567" s="3" t="s">
        <v>493</v>
      </c>
      <c r="H567" s="4" t="s">
        <v>441</v>
      </c>
      <c r="I567" s="4" t="s">
        <v>54</v>
      </c>
      <c r="J567" s="16">
        <v>228</v>
      </c>
      <c r="K567" s="16">
        <v>0</v>
      </c>
      <c r="L567" s="9">
        <v>0</v>
      </c>
      <c r="M567" s="9">
        <v>0</v>
      </c>
      <c r="N567" s="10">
        <v>0</v>
      </c>
      <c r="O567" s="53">
        <v>0</v>
      </c>
    </row>
    <row r="568" spans="2:15" x14ac:dyDescent="0.25">
      <c r="B568" s="51" t="s">
        <v>21</v>
      </c>
      <c r="C568" s="3" t="s">
        <v>250</v>
      </c>
      <c r="D568" s="31" t="s">
        <v>2669</v>
      </c>
      <c r="E568" s="23" t="s">
        <v>2732</v>
      </c>
      <c r="F568" s="24">
        <v>33968</v>
      </c>
      <c r="G568" s="3" t="s">
        <v>494</v>
      </c>
      <c r="H568" s="4" t="s">
        <v>441</v>
      </c>
      <c r="I568" s="4" t="s">
        <v>383</v>
      </c>
      <c r="J568" s="16">
        <v>228</v>
      </c>
      <c r="K568" s="16">
        <v>0</v>
      </c>
      <c r="L568" s="9">
        <v>0</v>
      </c>
      <c r="M568" s="9">
        <v>0</v>
      </c>
      <c r="N568" s="10">
        <v>0</v>
      </c>
      <c r="O568" s="53">
        <v>0</v>
      </c>
    </row>
    <row r="569" spans="2:15" x14ac:dyDescent="0.25">
      <c r="B569" s="51" t="s">
        <v>21</v>
      </c>
      <c r="C569" s="3" t="s">
        <v>250</v>
      </c>
      <c r="D569" s="31" t="s">
        <v>2669</v>
      </c>
      <c r="E569" s="23" t="s">
        <v>2732</v>
      </c>
      <c r="F569" s="24">
        <v>33968</v>
      </c>
      <c r="G569" s="3" t="s">
        <v>495</v>
      </c>
      <c r="H569" s="4" t="s">
        <v>441</v>
      </c>
      <c r="I569" s="4" t="s">
        <v>217</v>
      </c>
      <c r="J569" s="16">
        <v>228</v>
      </c>
      <c r="K569" s="16">
        <v>0</v>
      </c>
      <c r="L569" s="9">
        <v>0</v>
      </c>
      <c r="M569" s="9">
        <v>0</v>
      </c>
      <c r="N569" s="10">
        <v>0</v>
      </c>
      <c r="O569" s="53">
        <v>0</v>
      </c>
    </row>
    <row r="570" spans="2:15" x14ac:dyDescent="0.25">
      <c r="B570" s="51" t="s">
        <v>21</v>
      </c>
      <c r="C570" s="3" t="s">
        <v>250</v>
      </c>
      <c r="D570" s="31" t="s">
        <v>2669</v>
      </c>
      <c r="E570" s="23" t="s">
        <v>2732</v>
      </c>
      <c r="F570" s="24">
        <v>33968</v>
      </c>
      <c r="G570" s="3" t="s">
        <v>496</v>
      </c>
      <c r="H570" s="4" t="s">
        <v>441</v>
      </c>
      <c r="I570" s="4" t="s">
        <v>414</v>
      </c>
      <c r="J570" s="16">
        <v>228</v>
      </c>
      <c r="K570" s="16">
        <v>0</v>
      </c>
      <c r="L570" s="9">
        <v>0</v>
      </c>
      <c r="M570" s="9">
        <v>0</v>
      </c>
      <c r="N570" s="10">
        <v>0</v>
      </c>
      <c r="O570" s="53">
        <v>0</v>
      </c>
    </row>
    <row r="571" spans="2:15" x14ac:dyDescent="0.25">
      <c r="B571" s="51" t="s">
        <v>21</v>
      </c>
      <c r="C571" s="3" t="s">
        <v>250</v>
      </c>
      <c r="D571" s="31" t="s">
        <v>2669</v>
      </c>
      <c r="E571" s="23" t="s">
        <v>2732</v>
      </c>
      <c r="F571" s="24">
        <v>33968</v>
      </c>
      <c r="G571" s="3" t="s">
        <v>497</v>
      </c>
      <c r="H571" s="4" t="s">
        <v>441</v>
      </c>
      <c r="I571" s="4" t="s">
        <v>66</v>
      </c>
      <c r="J571" s="16">
        <v>228</v>
      </c>
      <c r="K571" s="16">
        <v>0</v>
      </c>
      <c r="L571" s="9">
        <v>0</v>
      </c>
      <c r="M571" s="9">
        <v>0</v>
      </c>
      <c r="N571" s="10">
        <v>0</v>
      </c>
      <c r="O571" s="53">
        <v>0</v>
      </c>
    </row>
    <row r="572" spans="2:15" x14ac:dyDescent="0.25">
      <c r="B572" s="51" t="s">
        <v>21</v>
      </c>
      <c r="C572" s="3" t="s">
        <v>250</v>
      </c>
      <c r="D572" s="31" t="s">
        <v>2669</v>
      </c>
      <c r="E572" s="23" t="s">
        <v>2732</v>
      </c>
      <c r="F572" s="24">
        <v>33968</v>
      </c>
      <c r="G572" s="3" t="s">
        <v>498</v>
      </c>
      <c r="H572" s="4" t="s">
        <v>441</v>
      </c>
      <c r="I572" s="4" t="s">
        <v>90</v>
      </c>
      <c r="J572" s="16">
        <v>228</v>
      </c>
      <c r="K572" s="16">
        <v>0</v>
      </c>
      <c r="L572" s="9">
        <v>0</v>
      </c>
      <c r="M572" s="9">
        <v>0</v>
      </c>
      <c r="N572" s="10">
        <v>0</v>
      </c>
      <c r="O572" s="53">
        <v>0</v>
      </c>
    </row>
    <row r="573" spans="2:15" x14ac:dyDescent="0.25">
      <c r="B573" s="51" t="s">
        <v>21</v>
      </c>
      <c r="C573" s="3" t="s">
        <v>250</v>
      </c>
      <c r="D573" s="31" t="s">
        <v>2669</v>
      </c>
      <c r="E573" s="23" t="s">
        <v>2732</v>
      </c>
      <c r="F573" s="24">
        <v>33968</v>
      </c>
      <c r="G573" s="3" t="s">
        <v>499</v>
      </c>
      <c r="H573" s="4" t="s">
        <v>441</v>
      </c>
      <c r="I573" s="4" t="s">
        <v>44</v>
      </c>
      <c r="J573" s="16">
        <v>228</v>
      </c>
      <c r="K573" s="16">
        <v>0</v>
      </c>
      <c r="L573" s="9">
        <v>0</v>
      </c>
      <c r="M573" s="9">
        <v>0</v>
      </c>
      <c r="N573" s="10">
        <v>0</v>
      </c>
      <c r="O573" s="53">
        <v>0</v>
      </c>
    </row>
    <row r="574" spans="2:15" x14ac:dyDescent="0.25">
      <c r="B574" s="51" t="s">
        <v>21</v>
      </c>
      <c r="C574" s="3" t="s">
        <v>250</v>
      </c>
      <c r="D574" s="31" t="s">
        <v>2669</v>
      </c>
      <c r="E574" s="23" t="s">
        <v>2732</v>
      </c>
      <c r="F574" s="24">
        <v>33968</v>
      </c>
      <c r="G574" s="3" t="s">
        <v>500</v>
      </c>
      <c r="H574" s="4" t="s">
        <v>441</v>
      </c>
      <c r="I574" s="4" t="s">
        <v>227</v>
      </c>
      <c r="J574" s="16">
        <v>228</v>
      </c>
      <c r="K574" s="16">
        <v>0</v>
      </c>
      <c r="L574" s="9">
        <v>0</v>
      </c>
      <c r="M574" s="9">
        <v>0</v>
      </c>
      <c r="N574" s="10">
        <v>0</v>
      </c>
      <c r="O574" s="53">
        <v>0</v>
      </c>
    </row>
    <row r="575" spans="2:15" x14ac:dyDescent="0.25">
      <c r="B575" s="51" t="s">
        <v>21</v>
      </c>
      <c r="C575" s="3" t="s">
        <v>250</v>
      </c>
      <c r="D575" s="31" t="s">
        <v>2669</v>
      </c>
      <c r="E575" s="23" t="s">
        <v>2732</v>
      </c>
      <c r="F575" s="24">
        <v>33968</v>
      </c>
      <c r="G575" s="3" t="s">
        <v>501</v>
      </c>
      <c r="H575" s="4" t="s">
        <v>441</v>
      </c>
      <c r="I575" s="4" t="s">
        <v>13</v>
      </c>
      <c r="J575" s="16">
        <v>228</v>
      </c>
      <c r="K575" s="16">
        <v>0</v>
      </c>
      <c r="L575" s="9">
        <v>0</v>
      </c>
      <c r="M575" s="9">
        <v>0</v>
      </c>
      <c r="N575" s="10">
        <v>0</v>
      </c>
      <c r="O575" s="53">
        <v>0</v>
      </c>
    </row>
    <row r="576" spans="2:15" x14ac:dyDescent="0.25">
      <c r="B576" s="51" t="s">
        <v>21</v>
      </c>
      <c r="C576" s="3" t="s">
        <v>250</v>
      </c>
      <c r="D576" s="31" t="s">
        <v>2669</v>
      </c>
      <c r="E576" s="23" t="s">
        <v>2732</v>
      </c>
      <c r="F576" s="24">
        <v>33968</v>
      </c>
      <c r="G576" s="3" t="s">
        <v>502</v>
      </c>
      <c r="H576" s="4" t="s">
        <v>441</v>
      </c>
      <c r="I576" s="4" t="s">
        <v>66</v>
      </c>
      <c r="J576" s="16">
        <v>228</v>
      </c>
      <c r="K576" s="16">
        <v>0</v>
      </c>
      <c r="L576" s="9">
        <v>0</v>
      </c>
      <c r="M576" s="9">
        <v>0</v>
      </c>
      <c r="N576" s="10">
        <v>0</v>
      </c>
      <c r="O576" s="53">
        <v>0</v>
      </c>
    </row>
    <row r="577" spans="2:15" x14ac:dyDescent="0.25">
      <c r="B577" s="51" t="s">
        <v>21</v>
      </c>
      <c r="C577" s="3" t="s">
        <v>250</v>
      </c>
      <c r="D577" s="31" t="s">
        <v>2669</v>
      </c>
      <c r="E577" s="23" t="s">
        <v>2732</v>
      </c>
      <c r="F577" s="24">
        <v>33968</v>
      </c>
      <c r="G577" s="3" t="s">
        <v>503</v>
      </c>
      <c r="H577" s="4" t="s">
        <v>441</v>
      </c>
      <c r="I577" s="4" t="s">
        <v>44</v>
      </c>
      <c r="J577" s="16">
        <v>228</v>
      </c>
      <c r="K577" s="16">
        <v>0</v>
      </c>
      <c r="L577" s="9">
        <v>0</v>
      </c>
      <c r="M577" s="9">
        <v>0</v>
      </c>
      <c r="N577" s="10">
        <v>0</v>
      </c>
      <c r="O577" s="53">
        <v>0</v>
      </c>
    </row>
    <row r="578" spans="2:15" x14ac:dyDescent="0.25">
      <c r="B578" s="51" t="s">
        <v>21</v>
      </c>
      <c r="C578" s="3" t="s">
        <v>250</v>
      </c>
      <c r="D578" s="31" t="s">
        <v>2669</v>
      </c>
      <c r="E578" s="23" t="s">
        <v>2732</v>
      </c>
      <c r="F578" s="24">
        <v>33968</v>
      </c>
      <c r="G578" s="3" t="s">
        <v>504</v>
      </c>
      <c r="H578" s="4" t="s">
        <v>441</v>
      </c>
      <c r="I578" s="4" t="s">
        <v>54</v>
      </c>
      <c r="J578" s="16">
        <v>228</v>
      </c>
      <c r="K578" s="16">
        <v>0</v>
      </c>
      <c r="L578" s="9">
        <v>0</v>
      </c>
      <c r="M578" s="9">
        <v>0</v>
      </c>
      <c r="N578" s="10">
        <v>0</v>
      </c>
      <c r="O578" s="53">
        <v>0</v>
      </c>
    </row>
    <row r="579" spans="2:15" x14ac:dyDescent="0.25">
      <c r="B579" s="51" t="s">
        <v>21</v>
      </c>
      <c r="C579" s="3" t="s">
        <v>250</v>
      </c>
      <c r="D579" s="31" t="s">
        <v>2669</v>
      </c>
      <c r="E579" s="23" t="s">
        <v>2732</v>
      </c>
      <c r="F579" s="24">
        <v>33968</v>
      </c>
      <c r="G579" s="3" t="s">
        <v>505</v>
      </c>
      <c r="H579" s="4" t="s">
        <v>441</v>
      </c>
      <c r="I579" s="4" t="s">
        <v>54</v>
      </c>
      <c r="J579" s="16">
        <v>228</v>
      </c>
      <c r="K579" s="16">
        <v>0</v>
      </c>
      <c r="L579" s="9">
        <v>0</v>
      </c>
      <c r="M579" s="9">
        <v>0</v>
      </c>
      <c r="N579" s="10">
        <v>0</v>
      </c>
      <c r="O579" s="53">
        <v>0</v>
      </c>
    </row>
    <row r="580" spans="2:15" x14ac:dyDescent="0.25">
      <c r="B580" s="51" t="s">
        <v>21</v>
      </c>
      <c r="C580" s="3" t="s">
        <v>250</v>
      </c>
      <c r="D580" s="31" t="s">
        <v>2669</v>
      </c>
      <c r="E580" s="23" t="s">
        <v>2732</v>
      </c>
      <c r="F580" s="24">
        <v>33968</v>
      </c>
      <c r="G580" s="3" t="s">
        <v>506</v>
      </c>
      <c r="H580" s="4" t="s">
        <v>441</v>
      </c>
      <c r="I580" s="4" t="s">
        <v>54</v>
      </c>
      <c r="J580" s="16">
        <v>228</v>
      </c>
      <c r="K580" s="16">
        <v>0</v>
      </c>
      <c r="L580" s="9">
        <v>0</v>
      </c>
      <c r="M580" s="9">
        <v>0</v>
      </c>
      <c r="N580" s="10">
        <v>0</v>
      </c>
      <c r="O580" s="53">
        <v>0</v>
      </c>
    </row>
    <row r="581" spans="2:15" x14ac:dyDescent="0.25">
      <c r="B581" s="51" t="s">
        <v>21</v>
      </c>
      <c r="C581" s="3" t="s">
        <v>250</v>
      </c>
      <c r="D581" s="31" t="s">
        <v>2669</v>
      </c>
      <c r="E581" s="23" t="s">
        <v>2732</v>
      </c>
      <c r="F581" s="24">
        <v>33968</v>
      </c>
      <c r="G581" s="3" t="s">
        <v>507</v>
      </c>
      <c r="H581" s="4" t="s">
        <v>441</v>
      </c>
      <c r="I581" s="4" t="s">
        <v>54</v>
      </c>
      <c r="J581" s="16">
        <v>228</v>
      </c>
      <c r="K581" s="16">
        <v>0</v>
      </c>
      <c r="L581" s="9">
        <v>0</v>
      </c>
      <c r="M581" s="9">
        <v>0</v>
      </c>
      <c r="N581" s="10">
        <v>0</v>
      </c>
      <c r="O581" s="53">
        <v>0</v>
      </c>
    </row>
    <row r="582" spans="2:15" x14ac:dyDescent="0.25">
      <c r="B582" s="51" t="s">
        <v>21</v>
      </c>
      <c r="C582" s="3" t="s">
        <v>250</v>
      </c>
      <c r="D582" s="31" t="s">
        <v>2669</v>
      </c>
      <c r="E582" s="23" t="s">
        <v>2732</v>
      </c>
      <c r="F582" s="24">
        <v>33968</v>
      </c>
      <c r="G582" s="3" t="s">
        <v>508</v>
      </c>
      <c r="H582" s="4" t="s">
        <v>441</v>
      </c>
      <c r="I582" s="4" t="s">
        <v>66</v>
      </c>
      <c r="J582" s="16">
        <v>228</v>
      </c>
      <c r="K582" s="16">
        <v>0</v>
      </c>
      <c r="L582" s="9">
        <v>0</v>
      </c>
      <c r="M582" s="9">
        <v>0</v>
      </c>
      <c r="N582" s="10">
        <v>0</v>
      </c>
      <c r="O582" s="53">
        <v>0</v>
      </c>
    </row>
    <row r="583" spans="2:15" x14ac:dyDescent="0.25">
      <c r="B583" s="51" t="s">
        <v>21</v>
      </c>
      <c r="C583" s="3" t="s">
        <v>250</v>
      </c>
      <c r="D583" s="31" t="s">
        <v>2669</v>
      </c>
      <c r="E583" s="23" t="s">
        <v>2732</v>
      </c>
      <c r="F583" s="24">
        <v>33968</v>
      </c>
      <c r="G583" s="3" t="s">
        <v>509</v>
      </c>
      <c r="H583" s="4" t="s">
        <v>441</v>
      </c>
      <c r="I583" s="4" t="s">
        <v>510</v>
      </c>
      <c r="J583" s="16">
        <v>228</v>
      </c>
      <c r="K583" s="16">
        <v>0</v>
      </c>
      <c r="L583" s="9">
        <v>0</v>
      </c>
      <c r="M583" s="9">
        <v>0</v>
      </c>
      <c r="N583" s="10">
        <v>0</v>
      </c>
      <c r="O583" s="53">
        <v>0</v>
      </c>
    </row>
    <row r="584" spans="2:15" x14ac:dyDescent="0.25">
      <c r="B584" s="51" t="s">
        <v>21</v>
      </c>
      <c r="C584" s="3" t="s">
        <v>250</v>
      </c>
      <c r="D584" s="31" t="s">
        <v>2669</v>
      </c>
      <c r="E584" s="23" t="s">
        <v>2732</v>
      </c>
      <c r="F584" s="24">
        <v>33968</v>
      </c>
      <c r="G584" s="3" t="s">
        <v>511</v>
      </c>
      <c r="H584" s="4" t="s">
        <v>441</v>
      </c>
      <c r="I584" s="4" t="s">
        <v>32</v>
      </c>
      <c r="J584" s="16">
        <v>228</v>
      </c>
      <c r="K584" s="16">
        <v>0</v>
      </c>
      <c r="L584" s="9">
        <v>0</v>
      </c>
      <c r="M584" s="9">
        <v>0</v>
      </c>
      <c r="N584" s="10">
        <v>0</v>
      </c>
      <c r="O584" s="53">
        <v>0</v>
      </c>
    </row>
    <row r="585" spans="2:15" x14ac:dyDescent="0.25">
      <c r="B585" s="51" t="s">
        <v>21</v>
      </c>
      <c r="C585" s="3" t="s">
        <v>250</v>
      </c>
      <c r="D585" s="31" t="s">
        <v>2669</v>
      </c>
      <c r="E585" s="23" t="s">
        <v>2732</v>
      </c>
      <c r="F585" s="24">
        <v>33968</v>
      </c>
      <c r="G585" s="3" t="s">
        <v>512</v>
      </c>
      <c r="H585" s="4" t="s">
        <v>441</v>
      </c>
      <c r="I585" s="4" t="s">
        <v>42</v>
      </c>
      <c r="J585" s="16">
        <v>228</v>
      </c>
      <c r="K585" s="16">
        <v>0</v>
      </c>
      <c r="L585" s="9">
        <v>0</v>
      </c>
      <c r="M585" s="9">
        <v>0</v>
      </c>
      <c r="N585" s="10">
        <v>0</v>
      </c>
      <c r="O585" s="53">
        <v>0</v>
      </c>
    </row>
    <row r="586" spans="2:15" x14ac:dyDescent="0.25">
      <c r="B586" s="51" t="s">
        <v>21</v>
      </c>
      <c r="C586" s="3" t="s">
        <v>250</v>
      </c>
      <c r="D586" s="31" t="s">
        <v>2669</v>
      </c>
      <c r="E586" s="23" t="s">
        <v>2732</v>
      </c>
      <c r="F586" s="24">
        <v>33968</v>
      </c>
      <c r="G586" s="3" t="s">
        <v>513</v>
      </c>
      <c r="H586" s="4" t="s">
        <v>441</v>
      </c>
      <c r="I586" s="4" t="s">
        <v>39</v>
      </c>
      <c r="J586" s="16">
        <v>228</v>
      </c>
      <c r="K586" s="16">
        <v>0</v>
      </c>
      <c r="L586" s="9">
        <v>0</v>
      </c>
      <c r="M586" s="9">
        <v>0</v>
      </c>
      <c r="N586" s="10">
        <v>0</v>
      </c>
      <c r="O586" s="53">
        <v>0</v>
      </c>
    </row>
    <row r="587" spans="2:15" x14ac:dyDescent="0.25">
      <c r="B587" s="51" t="s">
        <v>21</v>
      </c>
      <c r="C587" s="3" t="s">
        <v>250</v>
      </c>
      <c r="D587" s="31" t="s">
        <v>2669</v>
      </c>
      <c r="E587" s="23" t="s">
        <v>2732</v>
      </c>
      <c r="F587" s="24">
        <v>33968</v>
      </c>
      <c r="G587" s="3" t="s">
        <v>514</v>
      </c>
      <c r="H587" s="4" t="s">
        <v>441</v>
      </c>
      <c r="I587" s="4" t="s">
        <v>42</v>
      </c>
      <c r="J587" s="16">
        <v>228</v>
      </c>
      <c r="K587" s="16">
        <v>0</v>
      </c>
      <c r="L587" s="9">
        <v>0</v>
      </c>
      <c r="M587" s="9">
        <v>0</v>
      </c>
      <c r="N587" s="10">
        <v>0</v>
      </c>
      <c r="O587" s="53">
        <v>0</v>
      </c>
    </row>
    <row r="588" spans="2:15" x14ac:dyDescent="0.25">
      <c r="B588" s="51" t="s">
        <v>21</v>
      </c>
      <c r="C588" s="3" t="s">
        <v>250</v>
      </c>
      <c r="D588" s="31" t="s">
        <v>2669</v>
      </c>
      <c r="E588" s="23" t="s">
        <v>2732</v>
      </c>
      <c r="F588" s="24">
        <v>33968</v>
      </c>
      <c r="G588" s="3" t="s">
        <v>515</v>
      </c>
      <c r="H588" s="4" t="s">
        <v>441</v>
      </c>
      <c r="I588" s="4" t="s">
        <v>482</v>
      </c>
      <c r="J588" s="16">
        <v>228</v>
      </c>
      <c r="K588" s="16">
        <v>0</v>
      </c>
      <c r="L588" s="9">
        <v>0</v>
      </c>
      <c r="M588" s="9">
        <v>0</v>
      </c>
      <c r="N588" s="10">
        <v>0</v>
      </c>
      <c r="O588" s="53">
        <v>0</v>
      </c>
    </row>
    <row r="589" spans="2:15" x14ac:dyDescent="0.25">
      <c r="B589" s="51" t="s">
        <v>21</v>
      </c>
      <c r="C589" s="3" t="s">
        <v>250</v>
      </c>
      <c r="D589" s="31" t="s">
        <v>2669</v>
      </c>
      <c r="E589" s="23" t="s">
        <v>2732</v>
      </c>
      <c r="F589" s="24">
        <v>33968</v>
      </c>
      <c r="G589" s="3" t="s">
        <v>516</v>
      </c>
      <c r="H589" s="4" t="s">
        <v>441</v>
      </c>
      <c r="I589" s="4" t="s">
        <v>66</v>
      </c>
      <c r="J589" s="16">
        <v>228</v>
      </c>
      <c r="K589" s="16">
        <v>0</v>
      </c>
      <c r="L589" s="9">
        <v>0</v>
      </c>
      <c r="M589" s="9">
        <v>0</v>
      </c>
      <c r="N589" s="10">
        <v>0</v>
      </c>
      <c r="O589" s="53">
        <v>0</v>
      </c>
    </row>
    <row r="590" spans="2:15" x14ac:dyDescent="0.25">
      <c r="B590" s="51" t="s">
        <v>21</v>
      </c>
      <c r="C590" s="3" t="s">
        <v>250</v>
      </c>
      <c r="D590" s="31" t="s">
        <v>2669</v>
      </c>
      <c r="E590" s="23" t="s">
        <v>2732</v>
      </c>
      <c r="F590" s="24">
        <v>33968</v>
      </c>
      <c r="G590" s="3" t="s">
        <v>517</v>
      </c>
      <c r="H590" s="4" t="s">
        <v>441</v>
      </c>
      <c r="I590" s="4" t="s">
        <v>75</v>
      </c>
      <c r="J590" s="16">
        <v>228</v>
      </c>
      <c r="K590" s="16">
        <v>0</v>
      </c>
      <c r="L590" s="9">
        <v>0</v>
      </c>
      <c r="M590" s="9">
        <v>0</v>
      </c>
      <c r="N590" s="10">
        <v>0</v>
      </c>
      <c r="O590" s="53">
        <v>0</v>
      </c>
    </row>
    <row r="591" spans="2:15" x14ac:dyDescent="0.25">
      <c r="B591" s="51" t="s">
        <v>21</v>
      </c>
      <c r="C591" s="3" t="s">
        <v>250</v>
      </c>
      <c r="D591" s="31" t="s">
        <v>2669</v>
      </c>
      <c r="E591" s="23" t="s">
        <v>2732</v>
      </c>
      <c r="F591" s="24">
        <v>33968</v>
      </c>
      <c r="G591" s="3" t="s">
        <v>518</v>
      </c>
      <c r="H591" s="4" t="s">
        <v>441</v>
      </c>
      <c r="I591" s="4" t="s">
        <v>105</v>
      </c>
      <c r="J591" s="16">
        <v>228</v>
      </c>
      <c r="K591" s="16">
        <v>0</v>
      </c>
      <c r="L591" s="9">
        <v>0</v>
      </c>
      <c r="M591" s="9">
        <v>0</v>
      </c>
      <c r="N591" s="10">
        <v>0</v>
      </c>
      <c r="O591" s="53">
        <v>0</v>
      </c>
    </row>
    <row r="592" spans="2:15" x14ac:dyDescent="0.25">
      <c r="B592" s="51" t="s">
        <v>21</v>
      </c>
      <c r="C592" s="3" t="s">
        <v>250</v>
      </c>
      <c r="D592" s="31" t="s">
        <v>2669</v>
      </c>
      <c r="E592" s="23" t="s">
        <v>2732</v>
      </c>
      <c r="F592" s="24">
        <v>33968</v>
      </c>
      <c r="G592" s="3" t="s">
        <v>519</v>
      </c>
      <c r="H592" s="4" t="s">
        <v>441</v>
      </c>
      <c r="I592" s="4" t="s">
        <v>51</v>
      </c>
      <c r="J592" s="16">
        <v>228</v>
      </c>
      <c r="K592" s="16">
        <v>0</v>
      </c>
      <c r="L592" s="9">
        <v>0</v>
      </c>
      <c r="M592" s="9">
        <v>0</v>
      </c>
      <c r="N592" s="10">
        <v>0</v>
      </c>
      <c r="O592" s="53">
        <v>0</v>
      </c>
    </row>
    <row r="593" spans="2:15" x14ac:dyDescent="0.25">
      <c r="B593" s="51" t="s">
        <v>21</v>
      </c>
      <c r="C593" s="3" t="s">
        <v>250</v>
      </c>
      <c r="D593" s="31" t="s">
        <v>2669</v>
      </c>
      <c r="E593" s="23" t="s">
        <v>2732</v>
      </c>
      <c r="F593" s="24">
        <v>33968</v>
      </c>
      <c r="G593" s="3" t="s">
        <v>520</v>
      </c>
      <c r="H593" s="4" t="s">
        <v>441</v>
      </c>
      <c r="I593" s="4" t="s">
        <v>482</v>
      </c>
      <c r="J593" s="16">
        <v>228</v>
      </c>
      <c r="K593" s="16">
        <v>0</v>
      </c>
      <c r="L593" s="9">
        <v>0</v>
      </c>
      <c r="M593" s="9">
        <v>0</v>
      </c>
      <c r="N593" s="10">
        <v>0</v>
      </c>
      <c r="O593" s="53">
        <v>0</v>
      </c>
    </row>
    <row r="594" spans="2:15" x14ac:dyDescent="0.25">
      <c r="B594" s="51" t="s">
        <v>21</v>
      </c>
      <c r="C594" s="3" t="s">
        <v>250</v>
      </c>
      <c r="D594" s="31" t="s">
        <v>2669</v>
      </c>
      <c r="E594" s="23" t="s">
        <v>2732</v>
      </c>
      <c r="F594" s="24">
        <v>33968</v>
      </c>
      <c r="G594" s="3" t="s">
        <v>521</v>
      </c>
      <c r="H594" s="4" t="s">
        <v>441</v>
      </c>
      <c r="I594" s="4" t="s">
        <v>44</v>
      </c>
      <c r="J594" s="16">
        <v>228</v>
      </c>
      <c r="K594" s="16">
        <v>0</v>
      </c>
      <c r="L594" s="9">
        <v>0</v>
      </c>
      <c r="M594" s="9">
        <v>0</v>
      </c>
      <c r="N594" s="10">
        <v>0</v>
      </c>
      <c r="O594" s="53">
        <v>0</v>
      </c>
    </row>
    <row r="595" spans="2:15" x14ac:dyDescent="0.25">
      <c r="B595" s="51" t="s">
        <v>21</v>
      </c>
      <c r="C595" s="3" t="s">
        <v>250</v>
      </c>
      <c r="D595" s="31" t="s">
        <v>2669</v>
      </c>
      <c r="E595" s="23" t="s">
        <v>2732</v>
      </c>
      <c r="F595" s="24">
        <v>33968</v>
      </c>
      <c r="G595" s="3" t="s">
        <v>522</v>
      </c>
      <c r="H595" s="4" t="s">
        <v>441</v>
      </c>
      <c r="I595" s="4" t="s">
        <v>414</v>
      </c>
      <c r="J595" s="16">
        <v>228</v>
      </c>
      <c r="K595" s="16">
        <v>0</v>
      </c>
      <c r="L595" s="9">
        <v>0</v>
      </c>
      <c r="M595" s="9">
        <v>0</v>
      </c>
      <c r="N595" s="10">
        <v>0</v>
      </c>
      <c r="O595" s="53">
        <v>0</v>
      </c>
    </row>
    <row r="596" spans="2:15" x14ac:dyDescent="0.25">
      <c r="B596" s="51" t="s">
        <v>21</v>
      </c>
      <c r="C596" s="3" t="s">
        <v>250</v>
      </c>
      <c r="D596" s="31" t="s">
        <v>2669</v>
      </c>
      <c r="E596" s="23" t="s">
        <v>2732</v>
      </c>
      <c r="F596" s="24">
        <v>33968</v>
      </c>
      <c r="G596" s="3" t="s">
        <v>523</v>
      </c>
      <c r="H596" s="4" t="s">
        <v>441</v>
      </c>
      <c r="I596" s="4" t="s">
        <v>51</v>
      </c>
      <c r="J596" s="16">
        <v>228</v>
      </c>
      <c r="K596" s="16">
        <v>0</v>
      </c>
      <c r="L596" s="9">
        <v>0</v>
      </c>
      <c r="M596" s="9">
        <v>0</v>
      </c>
      <c r="N596" s="10">
        <v>0</v>
      </c>
      <c r="O596" s="53">
        <v>0</v>
      </c>
    </row>
    <row r="597" spans="2:15" x14ac:dyDescent="0.25">
      <c r="B597" s="51" t="s">
        <v>21</v>
      </c>
      <c r="C597" s="3" t="s">
        <v>250</v>
      </c>
      <c r="D597" s="31" t="s">
        <v>2669</v>
      </c>
      <c r="E597" s="23" t="s">
        <v>2732</v>
      </c>
      <c r="F597" s="24">
        <v>33968</v>
      </c>
      <c r="G597" s="3" t="s">
        <v>524</v>
      </c>
      <c r="H597" s="4" t="s">
        <v>441</v>
      </c>
      <c r="I597" s="4" t="s">
        <v>227</v>
      </c>
      <c r="J597" s="16">
        <v>228</v>
      </c>
      <c r="K597" s="16">
        <v>0</v>
      </c>
      <c r="L597" s="9">
        <v>0</v>
      </c>
      <c r="M597" s="9">
        <v>0</v>
      </c>
      <c r="N597" s="10">
        <v>0</v>
      </c>
      <c r="O597" s="53">
        <v>0</v>
      </c>
    </row>
    <row r="598" spans="2:15" x14ac:dyDescent="0.25">
      <c r="B598" s="51" t="s">
        <v>21</v>
      </c>
      <c r="C598" s="3" t="s">
        <v>250</v>
      </c>
      <c r="D598" s="31" t="s">
        <v>2669</v>
      </c>
      <c r="E598" s="23" t="s">
        <v>2732</v>
      </c>
      <c r="F598" s="24">
        <v>33968</v>
      </c>
      <c r="G598" s="3" t="s">
        <v>525</v>
      </c>
      <c r="H598" s="4" t="s">
        <v>441</v>
      </c>
      <c r="I598" s="4" t="s">
        <v>482</v>
      </c>
      <c r="J598" s="16">
        <v>228</v>
      </c>
      <c r="K598" s="16">
        <v>0</v>
      </c>
      <c r="L598" s="9">
        <v>0</v>
      </c>
      <c r="M598" s="9">
        <v>0</v>
      </c>
      <c r="N598" s="10">
        <v>0</v>
      </c>
      <c r="O598" s="53">
        <v>0</v>
      </c>
    </row>
    <row r="599" spans="2:15" x14ac:dyDescent="0.25">
      <c r="B599" s="51" t="s">
        <v>21</v>
      </c>
      <c r="C599" s="3" t="s">
        <v>250</v>
      </c>
      <c r="D599" s="31" t="s">
        <v>2669</v>
      </c>
      <c r="E599" s="23" t="s">
        <v>2732</v>
      </c>
      <c r="F599" s="24">
        <v>33968</v>
      </c>
      <c r="G599" s="3" t="s">
        <v>526</v>
      </c>
      <c r="H599" s="4" t="s">
        <v>441</v>
      </c>
      <c r="I599" s="4" t="s">
        <v>27</v>
      </c>
      <c r="J599" s="16">
        <v>228</v>
      </c>
      <c r="K599" s="16">
        <v>0</v>
      </c>
      <c r="L599" s="9">
        <v>0</v>
      </c>
      <c r="M599" s="9">
        <v>0</v>
      </c>
      <c r="N599" s="10">
        <v>0</v>
      </c>
      <c r="O599" s="53">
        <v>0</v>
      </c>
    </row>
    <row r="600" spans="2:15" x14ac:dyDescent="0.25">
      <c r="B600" s="51" t="s">
        <v>21</v>
      </c>
      <c r="C600" s="3" t="s">
        <v>250</v>
      </c>
      <c r="D600" s="31" t="s">
        <v>2669</v>
      </c>
      <c r="E600" s="23" t="s">
        <v>2732</v>
      </c>
      <c r="F600" s="24">
        <v>33968</v>
      </c>
      <c r="G600" s="3" t="s">
        <v>527</v>
      </c>
      <c r="H600" s="4" t="s">
        <v>441</v>
      </c>
      <c r="I600" s="4" t="s">
        <v>39</v>
      </c>
      <c r="J600" s="16">
        <v>228</v>
      </c>
      <c r="K600" s="16">
        <v>0</v>
      </c>
      <c r="L600" s="9">
        <v>0</v>
      </c>
      <c r="M600" s="9">
        <v>0</v>
      </c>
      <c r="N600" s="10">
        <v>0</v>
      </c>
      <c r="O600" s="53">
        <v>0</v>
      </c>
    </row>
    <row r="601" spans="2:15" x14ac:dyDescent="0.25">
      <c r="B601" s="51" t="s">
        <v>21</v>
      </c>
      <c r="C601" s="3" t="s">
        <v>250</v>
      </c>
      <c r="D601" s="31" t="s">
        <v>2669</v>
      </c>
      <c r="E601" s="23" t="s">
        <v>2732</v>
      </c>
      <c r="F601" s="24">
        <v>33968</v>
      </c>
      <c r="G601" s="3" t="s">
        <v>528</v>
      </c>
      <c r="H601" s="4" t="s">
        <v>441</v>
      </c>
      <c r="I601" s="4" t="s">
        <v>39</v>
      </c>
      <c r="J601" s="16">
        <v>228</v>
      </c>
      <c r="K601" s="16">
        <v>0</v>
      </c>
      <c r="L601" s="9">
        <v>0</v>
      </c>
      <c r="M601" s="9">
        <v>0</v>
      </c>
      <c r="N601" s="10">
        <v>0</v>
      </c>
      <c r="O601" s="53">
        <v>0</v>
      </c>
    </row>
    <row r="602" spans="2:15" x14ac:dyDescent="0.25">
      <c r="B602" s="51" t="s">
        <v>21</v>
      </c>
      <c r="C602" s="3" t="s">
        <v>250</v>
      </c>
      <c r="D602" s="31" t="s">
        <v>2669</v>
      </c>
      <c r="E602" s="23" t="s">
        <v>2732</v>
      </c>
      <c r="F602" s="24">
        <v>33968</v>
      </c>
      <c r="G602" s="3" t="s">
        <v>529</v>
      </c>
      <c r="H602" s="4" t="s">
        <v>441</v>
      </c>
      <c r="I602" s="4" t="s">
        <v>39</v>
      </c>
      <c r="J602" s="16">
        <v>228</v>
      </c>
      <c r="K602" s="16">
        <v>0</v>
      </c>
      <c r="L602" s="9">
        <v>0</v>
      </c>
      <c r="M602" s="9">
        <v>0</v>
      </c>
      <c r="N602" s="10">
        <v>0</v>
      </c>
      <c r="O602" s="53">
        <v>0</v>
      </c>
    </row>
    <row r="603" spans="2:15" x14ac:dyDescent="0.25">
      <c r="B603" s="51" t="s">
        <v>21</v>
      </c>
      <c r="C603" s="3" t="s">
        <v>250</v>
      </c>
      <c r="D603" s="31" t="s">
        <v>2669</v>
      </c>
      <c r="E603" s="23" t="s">
        <v>2732</v>
      </c>
      <c r="F603" s="24">
        <v>33968</v>
      </c>
      <c r="G603" s="3" t="s">
        <v>530</v>
      </c>
      <c r="H603" s="4" t="s">
        <v>441</v>
      </c>
      <c r="I603" s="4" t="s">
        <v>215</v>
      </c>
      <c r="J603" s="16">
        <v>228</v>
      </c>
      <c r="K603" s="16">
        <v>0</v>
      </c>
      <c r="L603" s="9">
        <v>0</v>
      </c>
      <c r="M603" s="9">
        <v>0</v>
      </c>
      <c r="N603" s="10">
        <v>0</v>
      </c>
      <c r="O603" s="53">
        <v>0</v>
      </c>
    </row>
    <row r="604" spans="2:15" x14ac:dyDescent="0.25">
      <c r="B604" s="51" t="s">
        <v>21</v>
      </c>
      <c r="C604" s="3" t="s">
        <v>250</v>
      </c>
      <c r="D604" s="31" t="s">
        <v>2669</v>
      </c>
      <c r="E604" s="23" t="s">
        <v>2732</v>
      </c>
      <c r="F604" s="24">
        <v>33968</v>
      </c>
      <c r="G604" s="3" t="s">
        <v>531</v>
      </c>
      <c r="H604" s="4" t="s">
        <v>441</v>
      </c>
      <c r="I604" s="4" t="s">
        <v>54</v>
      </c>
      <c r="J604" s="16">
        <v>228</v>
      </c>
      <c r="K604" s="16">
        <v>0</v>
      </c>
      <c r="L604" s="9">
        <v>0</v>
      </c>
      <c r="M604" s="9">
        <v>0</v>
      </c>
      <c r="N604" s="10">
        <v>0</v>
      </c>
      <c r="O604" s="53">
        <v>0</v>
      </c>
    </row>
    <row r="605" spans="2:15" x14ac:dyDescent="0.25">
      <c r="B605" s="51" t="s">
        <v>21</v>
      </c>
      <c r="C605" s="3" t="s">
        <v>250</v>
      </c>
      <c r="D605" s="31" t="s">
        <v>2669</v>
      </c>
      <c r="E605" s="23" t="s">
        <v>2732</v>
      </c>
      <c r="F605" s="24">
        <v>33968</v>
      </c>
      <c r="G605" s="3" t="s">
        <v>532</v>
      </c>
      <c r="H605" s="4" t="s">
        <v>441</v>
      </c>
      <c r="I605" s="4" t="s">
        <v>54</v>
      </c>
      <c r="J605" s="16">
        <v>228</v>
      </c>
      <c r="K605" s="16">
        <v>0</v>
      </c>
      <c r="L605" s="9">
        <v>0</v>
      </c>
      <c r="M605" s="9">
        <v>0</v>
      </c>
      <c r="N605" s="10">
        <v>0</v>
      </c>
      <c r="O605" s="53">
        <v>0</v>
      </c>
    </row>
    <row r="606" spans="2:15" x14ac:dyDescent="0.25">
      <c r="B606" s="51" t="s">
        <v>21</v>
      </c>
      <c r="C606" s="3" t="s">
        <v>250</v>
      </c>
      <c r="D606" s="31" t="s">
        <v>2669</v>
      </c>
      <c r="E606" s="23" t="s">
        <v>2732</v>
      </c>
      <c r="F606" s="24">
        <v>33968</v>
      </c>
      <c r="G606" s="3" t="s">
        <v>533</v>
      </c>
      <c r="H606" s="4" t="s">
        <v>441</v>
      </c>
      <c r="I606" s="4" t="s">
        <v>54</v>
      </c>
      <c r="J606" s="16">
        <v>228</v>
      </c>
      <c r="K606" s="16">
        <v>0</v>
      </c>
      <c r="L606" s="9">
        <v>0</v>
      </c>
      <c r="M606" s="9">
        <v>0</v>
      </c>
      <c r="N606" s="10">
        <v>0</v>
      </c>
      <c r="O606" s="53">
        <v>0</v>
      </c>
    </row>
    <row r="607" spans="2:15" x14ac:dyDescent="0.25">
      <c r="B607" s="51" t="s">
        <v>21</v>
      </c>
      <c r="C607" s="3" t="s">
        <v>250</v>
      </c>
      <c r="D607" s="31" t="s">
        <v>2669</v>
      </c>
      <c r="E607" s="23" t="s">
        <v>2732</v>
      </c>
      <c r="F607" s="24">
        <v>33968</v>
      </c>
      <c r="G607" s="3" t="s">
        <v>534</v>
      </c>
      <c r="H607" s="4" t="s">
        <v>535</v>
      </c>
      <c r="I607" s="4" t="s">
        <v>54</v>
      </c>
      <c r="J607" s="16">
        <v>228</v>
      </c>
      <c r="K607" s="16">
        <v>0</v>
      </c>
      <c r="L607" s="9">
        <v>0</v>
      </c>
      <c r="M607" s="9">
        <v>0</v>
      </c>
      <c r="N607" s="10">
        <v>0</v>
      </c>
      <c r="O607" s="53">
        <v>0</v>
      </c>
    </row>
    <row r="608" spans="2:15" x14ac:dyDescent="0.25">
      <c r="B608" s="51" t="s">
        <v>21</v>
      </c>
      <c r="C608" s="3" t="s">
        <v>250</v>
      </c>
      <c r="D608" s="31" t="s">
        <v>2669</v>
      </c>
      <c r="E608" s="23" t="s">
        <v>2732</v>
      </c>
      <c r="F608" s="24">
        <v>33968</v>
      </c>
      <c r="G608" s="3" t="s">
        <v>536</v>
      </c>
      <c r="H608" s="4" t="s">
        <v>441</v>
      </c>
      <c r="I608" s="4" t="s">
        <v>54</v>
      </c>
      <c r="J608" s="16">
        <v>228</v>
      </c>
      <c r="K608" s="16">
        <v>0</v>
      </c>
      <c r="L608" s="9">
        <v>0</v>
      </c>
      <c r="M608" s="9">
        <v>0</v>
      </c>
      <c r="N608" s="10">
        <v>0</v>
      </c>
      <c r="O608" s="53">
        <v>0</v>
      </c>
    </row>
    <row r="609" spans="2:15" x14ac:dyDescent="0.25">
      <c r="B609" s="51" t="s">
        <v>21</v>
      </c>
      <c r="C609" s="3" t="s">
        <v>250</v>
      </c>
      <c r="D609" s="31" t="s">
        <v>2669</v>
      </c>
      <c r="E609" s="23" t="s">
        <v>2732</v>
      </c>
      <c r="F609" s="24">
        <v>33968</v>
      </c>
      <c r="G609" s="3" t="s">
        <v>537</v>
      </c>
      <c r="H609" s="4" t="s">
        <v>441</v>
      </c>
      <c r="I609" s="4" t="s">
        <v>54</v>
      </c>
      <c r="J609" s="16">
        <v>228</v>
      </c>
      <c r="K609" s="16">
        <v>0</v>
      </c>
      <c r="L609" s="9">
        <v>0</v>
      </c>
      <c r="M609" s="9">
        <v>0</v>
      </c>
      <c r="N609" s="10">
        <v>0</v>
      </c>
      <c r="O609" s="53">
        <v>0</v>
      </c>
    </row>
    <row r="610" spans="2:15" x14ac:dyDescent="0.25">
      <c r="B610" s="51" t="s">
        <v>21</v>
      </c>
      <c r="C610" s="3" t="s">
        <v>250</v>
      </c>
      <c r="D610" s="31" t="s">
        <v>2669</v>
      </c>
      <c r="E610" s="23" t="s">
        <v>2732</v>
      </c>
      <c r="F610" s="24">
        <v>33968</v>
      </c>
      <c r="G610" s="3" t="s">
        <v>538</v>
      </c>
      <c r="H610" s="4" t="s">
        <v>441</v>
      </c>
      <c r="I610" s="4" t="s">
        <v>54</v>
      </c>
      <c r="J610" s="16">
        <v>228</v>
      </c>
      <c r="K610" s="16">
        <v>0</v>
      </c>
      <c r="L610" s="9">
        <v>0</v>
      </c>
      <c r="M610" s="9">
        <v>0</v>
      </c>
      <c r="N610" s="10">
        <v>0</v>
      </c>
      <c r="O610" s="53">
        <v>0</v>
      </c>
    </row>
    <row r="611" spans="2:15" x14ac:dyDescent="0.25">
      <c r="B611" s="51" t="s">
        <v>21</v>
      </c>
      <c r="C611" s="3" t="s">
        <v>250</v>
      </c>
      <c r="D611" s="31" t="s">
        <v>2669</v>
      </c>
      <c r="E611" s="23" t="s">
        <v>2732</v>
      </c>
      <c r="F611" s="24">
        <v>33968</v>
      </c>
      <c r="G611" s="3" t="s">
        <v>539</v>
      </c>
      <c r="H611" s="4" t="s">
        <v>441</v>
      </c>
      <c r="I611" s="4" t="s">
        <v>54</v>
      </c>
      <c r="J611" s="16">
        <v>228</v>
      </c>
      <c r="K611" s="16">
        <v>0</v>
      </c>
      <c r="L611" s="9">
        <v>0</v>
      </c>
      <c r="M611" s="9">
        <v>0</v>
      </c>
      <c r="N611" s="10">
        <v>0</v>
      </c>
      <c r="O611" s="53">
        <v>0</v>
      </c>
    </row>
    <row r="612" spans="2:15" x14ac:dyDescent="0.25">
      <c r="B612" s="51" t="s">
        <v>21</v>
      </c>
      <c r="C612" s="3" t="s">
        <v>250</v>
      </c>
      <c r="D612" s="31" t="s">
        <v>2669</v>
      </c>
      <c r="E612" s="23" t="s">
        <v>2732</v>
      </c>
      <c r="F612" s="24">
        <v>33968</v>
      </c>
      <c r="G612" s="3" t="s">
        <v>540</v>
      </c>
      <c r="H612" s="4" t="s">
        <v>441</v>
      </c>
      <c r="I612" s="4" t="s">
        <v>54</v>
      </c>
      <c r="J612" s="16">
        <v>228</v>
      </c>
      <c r="K612" s="16">
        <v>0</v>
      </c>
      <c r="L612" s="9">
        <v>0</v>
      </c>
      <c r="M612" s="9">
        <v>0</v>
      </c>
      <c r="N612" s="10">
        <v>0</v>
      </c>
      <c r="O612" s="53">
        <v>0</v>
      </c>
    </row>
    <row r="613" spans="2:15" x14ac:dyDescent="0.25">
      <c r="B613" s="51" t="s">
        <v>21</v>
      </c>
      <c r="C613" s="3" t="s">
        <v>250</v>
      </c>
      <c r="D613" s="31" t="s">
        <v>2669</v>
      </c>
      <c r="E613" s="23" t="s">
        <v>2732</v>
      </c>
      <c r="F613" s="24">
        <v>33968</v>
      </c>
      <c r="G613" s="3" t="s">
        <v>541</v>
      </c>
      <c r="H613" s="4" t="s">
        <v>441</v>
      </c>
      <c r="I613" s="4" t="s">
        <v>66</v>
      </c>
      <c r="J613" s="16">
        <v>228</v>
      </c>
      <c r="K613" s="16">
        <v>0</v>
      </c>
      <c r="L613" s="9">
        <v>0</v>
      </c>
      <c r="M613" s="9">
        <v>0</v>
      </c>
      <c r="N613" s="10">
        <v>0</v>
      </c>
      <c r="O613" s="53">
        <v>0</v>
      </c>
    </row>
    <row r="614" spans="2:15" x14ac:dyDescent="0.25">
      <c r="B614" s="51" t="s">
        <v>21</v>
      </c>
      <c r="C614" s="3" t="s">
        <v>250</v>
      </c>
      <c r="D614" s="31" t="s">
        <v>2669</v>
      </c>
      <c r="E614" s="23" t="s">
        <v>2732</v>
      </c>
      <c r="F614" s="24">
        <v>33968</v>
      </c>
      <c r="G614" s="3" t="s">
        <v>542</v>
      </c>
      <c r="H614" s="4" t="s">
        <v>441</v>
      </c>
      <c r="I614" s="4" t="s">
        <v>220</v>
      </c>
      <c r="J614" s="16">
        <v>228</v>
      </c>
      <c r="K614" s="16">
        <v>0</v>
      </c>
      <c r="L614" s="9">
        <v>0</v>
      </c>
      <c r="M614" s="9">
        <v>0</v>
      </c>
      <c r="N614" s="10">
        <v>0</v>
      </c>
      <c r="O614" s="53">
        <v>0</v>
      </c>
    </row>
    <row r="615" spans="2:15" x14ac:dyDescent="0.25">
      <c r="B615" s="51" t="s">
        <v>21</v>
      </c>
      <c r="C615" s="3" t="s">
        <v>250</v>
      </c>
      <c r="D615" s="31" t="s">
        <v>2669</v>
      </c>
      <c r="E615" s="23" t="s">
        <v>2732</v>
      </c>
      <c r="F615" s="24">
        <v>33968</v>
      </c>
      <c r="G615" s="3" t="s">
        <v>543</v>
      </c>
      <c r="H615" s="4" t="s">
        <v>441</v>
      </c>
      <c r="I615" s="4" t="s">
        <v>32</v>
      </c>
      <c r="J615" s="16">
        <v>228</v>
      </c>
      <c r="K615" s="16">
        <v>0</v>
      </c>
      <c r="L615" s="9">
        <v>0</v>
      </c>
      <c r="M615" s="9">
        <v>0</v>
      </c>
      <c r="N615" s="10">
        <v>0</v>
      </c>
      <c r="O615" s="53">
        <v>0</v>
      </c>
    </row>
    <row r="616" spans="2:15" x14ac:dyDescent="0.25">
      <c r="B616" s="51" t="s">
        <v>21</v>
      </c>
      <c r="C616" s="3" t="s">
        <v>250</v>
      </c>
      <c r="D616" s="31" t="s">
        <v>2669</v>
      </c>
      <c r="E616" s="23" t="s">
        <v>2732</v>
      </c>
      <c r="F616" s="24">
        <v>33968</v>
      </c>
      <c r="G616" s="3" t="s">
        <v>544</v>
      </c>
      <c r="H616" s="4" t="s">
        <v>441</v>
      </c>
      <c r="I616" s="4" t="s">
        <v>13</v>
      </c>
      <c r="J616" s="16">
        <v>228</v>
      </c>
      <c r="K616" s="16">
        <v>0</v>
      </c>
      <c r="L616" s="9">
        <v>0</v>
      </c>
      <c r="M616" s="9">
        <v>0</v>
      </c>
      <c r="N616" s="10">
        <v>0</v>
      </c>
      <c r="O616" s="53">
        <v>0</v>
      </c>
    </row>
    <row r="617" spans="2:15" x14ac:dyDescent="0.25">
      <c r="B617" s="51" t="s">
        <v>21</v>
      </c>
      <c r="C617" s="3" t="s">
        <v>250</v>
      </c>
      <c r="D617" s="31" t="s">
        <v>2669</v>
      </c>
      <c r="E617" s="23" t="s">
        <v>2732</v>
      </c>
      <c r="F617" s="24">
        <v>33968</v>
      </c>
      <c r="G617" s="3" t="s">
        <v>545</v>
      </c>
      <c r="H617" s="4" t="s">
        <v>441</v>
      </c>
      <c r="I617" s="4" t="s">
        <v>51</v>
      </c>
      <c r="J617" s="16">
        <v>228</v>
      </c>
      <c r="K617" s="16">
        <v>0</v>
      </c>
      <c r="L617" s="9">
        <v>0</v>
      </c>
      <c r="M617" s="9">
        <v>0</v>
      </c>
      <c r="N617" s="10">
        <v>0</v>
      </c>
      <c r="O617" s="53">
        <v>0</v>
      </c>
    </row>
    <row r="618" spans="2:15" x14ac:dyDescent="0.25">
      <c r="B618" s="51" t="s">
        <v>21</v>
      </c>
      <c r="C618" s="3" t="s">
        <v>250</v>
      </c>
      <c r="D618" s="31" t="s">
        <v>2669</v>
      </c>
      <c r="E618" s="23" t="s">
        <v>2732</v>
      </c>
      <c r="F618" s="24">
        <v>33968</v>
      </c>
      <c r="G618" s="3" t="s">
        <v>546</v>
      </c>
      <c r="H618" s="4" t="s">
        <v>441</v>
      </c>
      <c r="I618" s="4" t="s">
        <v>66</v>
      </c>
      <c r="J618" s="16">
        <v>228</v>
      </c>
      <c r="K618" s="16">
        <v>0</v>
      </c>
      <c r="L618" s="9">
        <v>0</v>
      </c>
      <c r="M618" s="9">
        <v>0</v>
      </c>
      <c r="N618" s="10">
        <v>0</v>
      </c>
      <c r="O618" s="53">
        <v>0</v>
      </c>
    </row>
    <row r="619" spans="2:15" x14ac:dyDescent="0.25">
      <c r="B619" s="51" t="s">
        <v>21</v>
      </c>
      <c r="C619" s="3" t="s">
        <v>250</v>
      </c>
      <c r="D619" s="31" t="s">
        <v>2669</v>
      </c>
      <c r="E619" s="23" t="s">
        <v>2732</v>
      </c>
      <c r="F619" s="24">
        <v>33968</v>
      </c>
      <c r="G619" s="3" t="s">
        <v>547</v>
      </c>
      <c r="H619" s="4" t="s">
        <v>441</v>
      </c>
      <c r="I619" s="4" t="s">
        <v>105</v>
      </c>
      <c r="J619" s="16">
        <v>228</v>
      </c>
      <c r="K619" s="16">
        <v>0</v>
      </c>
      <c r="L619" s="9">
        <v>0</v>
      </c>
      <c r="M619" s="9">
        <v>0</v>
      </c>
      <c r="N619" s="10">
        <v>0</v>
      </c>
      <c r="O619" s="53">
        <v>0</v>
      </c>
    </row>
    <row r="620" spans="2:15" x14ac:dyDescent="0.25">
      <c r="B620" s="51" t="s">
        <v>21</v>
      </c>
      <c r="C620" s="3" t="s">
        <v>250</v>
      </c>
      <c r="D620" s="31" t="s">
        <v>2669</v>
      </c>
      <c r="E620" s="23" t="s">
        <v>2732</v>
      </c>
      <c r="F620" s="24">
        <v>33968</v>
      </c>
      <c r="G620" s="3" t="s">
        <v>548</v>
      </c>
      <c r="H620" s="4" t="s">
        <v>441</v>
      </c>
      <c r="I620" s="4" t="s">
        <v>44</v>
      </c>
      <c r="J620" s="16">
        <v>228</v>
      </c>
      <c r="K620" s="16">
        <v>0</v>
      </c>
      <c r="L620" s="9">
        <v>0</v>
      </c>
      <c r="M620" s="9">
        <v>0</v>
      </c>
      <c r="N620" s="10">
        <v>0</v>
      </c>
      <c r="O620" s="53">
        <v>0</v>
      </c>
    </row>
    <row r="621" spans="2:15" x14ac:dyDescent="0.25">
      <c r="B621" s="51" t="s">
        <v>21</v>
      </c>
      <c r="C621" s="3" t="s">
        <v>250</v>
      </c>
      <c r="D621" s="31" t="s">
        <v>2669</v>
      </c>
      <c r="E621" s="23" t="s">
        <v>2732</v>
      </c>
      <c r="F621" s="24">
        <v>33968</v>
      </c>
      <c r="G621" s="3" t="s">
        <v>549</v>
      </c>
      <c r="H621" s="4" t="s">
        <v>441</v>
      </c>
      <c r="I621" s="4" t="s">
        <v>54</v>
      </c>
      <c r="J621" s="16">
        <v>228</v>
      </c>
      <c r="K621" s="16">
        <v>0</v>
      </c>
      <c r="L621" s="9">
        <v>0</v>
      </c>
      <c r="M621" s="9">
        <v>0</v>
      </c>
      <c r="N621" s="10">
        <v>0</v>
      </c>
      <c r="O621" s="53">
        <v>0</v>
      </c>
    </row>
    <row r="622" spans="2:15" x14ac:dyDescent="0.25">
      <c r="B622" s="51" t="s">
        <v>21</v>
      </c>
      <c r="C622" s="3" t="s">
        <v>250</v>
      </c>
      <c r="D622" s="31" t="s">
        <v>2669</v>
      </c>
      <c r="E622" s="23" t="s">
        <v>2732</v>
      </c>
      <c r="F622" s="24">
        <v>33968</v>
      </c>
      <c r="G622" s="3" t="s">
        <v>550</v>
      </c>
      <c r="H622" s="4" t="s">
        <v>441</v>
      </c>
      <c r="I622" s="4" t="s">
        <v>54</v>
      </c>
      <c r="J622" s="16">
        <v>228</v>
      </c>
      <c r="K622" s="16">
        <v>0</v>
      </c>
      <c r="L622" s="9">
        <v>0</v>
      </c>
      <c r="M622" s="9">
        <v>0</v>
      </c>
      <c r="N622" s="10">
        <v>0</v>
      </c>
      <c r="O622" s="53">
        <v>0</v>
      </c>
    </row>
    <row r="623" spans="2:15" x14ac:dyDescent="0.25">
      <c r="B623" s="51" t="s">
        <v>21</v>
      </c>
      <c r="C623" s="3" t="s">
        <v>250</v>
      </c>
      <c r="D623" s="31" t="s">
        <v>2669</v>
      </c>
      <c r="E623" s="23" t="s">
        <v>2732</v>
      </c>
      <c r="F623" s="24">
        <v>33968</v>
      </c>
      <c r="G623" s="3" t="s">
        <v>551</v>
      </c>
      <c r="H623" s="4" t="s">
        <v>441</v>
      </c>
      <c r="I623" s="4" t="s">
        <v>54</v>
      </c>
      <c r="J623" s="16">
        <v>228</v>
      </c>
      <c r="K623" s="16">
        <v>0</v>
      </c>
      <c r="L623" s="9">
        <v>0</v>
      </c>
      <c r="M623" s="9">
        <v>0</v>
      </c>
      <c r="N623" s="10">
        <v>0</v>
      </c>
      <c r="O623" s="53">
        <v>0</v>
      </c>
    </row>
    <row r="624" spans="2:15" x14ac:dyDescent="0.25">
      <c r="B624" s="51" t="s">
        <v>21</v>
      </c>
      <c r="C624" s="3" t="s">
        <v>250</v>
      </c>
      <c r="D624" s="31" t="s">
        <v>2669</v>
      </c>
      <c r="E624" s="23" t="s">
        <v>2732</v>
      </c>
      <c r="F624" s="24">
        <v>33968</v>
      </c>
      <c r="G624" s="3" t="s">
        <v>552</v>
      </c>
      <c r="H624" s="4" t="s">
        <v>441</v>
      </c>
      <c r="I624" s="4" t="s">
        <v>54</v>
      </c>
      <c r="J624" s="16">
        <v>228</v>
      </c>
      <c r="K624" s="16">
        <v>0</v>
      </c>
      <c r="L624" s="9">
        <v>0</v>
      </c>
      <c r="M624" s="9">
        <v>0</v>
      </c>
      <c r="N624" s="10">
        <v>0</v>
      </c>
      <c r="O624" s="53">
        <v>0</v>
      </c>
    </row>
    <row r="625" spans="2:15" x14ac:dyDescent="0.25">
      <c r="B625" s="51" t="s">
        <v>21</v>
      </c>
      <c r="C625" s="3" t="s">
        <v>250</v>
      </c>
      <c r="D625" s="31" t="s">
        <v>2669</v>
      </c>
      <c r="E625" s="23" t="s">
        <v>2732</v>
      </c>
      <c r="F625" s="24">
        <v>33968</v>
      </c>
      <c r="G625" s="3" t="s">
        <v>553</v>
      </c>
      <c r="H625" s="4" t="s">
        <v>441</v>
      </c>
      <c r="I625" s="4" t="s">
        <v>54</v>
      </c>
      <c r="J625" s="16">
        <v>228</v>
      </c>
      <c r="K625" s="16">
        <v>0</v>
      </c>
      <c r="L625" s="9">
        <v>0</v>
      </c>
      <c r="M625" s="9">
        <v>0</v>
      </c>
      <c r="N625" s="10">
        <v>0</v>
      </c>
      <c r="O625" s="53">
        <v>0</v>
      </c>
    </row>
    <row r="626" spans="2:15" x14ac:dyDescent="0.25">
      <c r="B626" s="51" t="s">
        <v>21</v>
      </c>
      <c r="C626" s="3" t="s">
        <v>250</v>
      </c>
      <c r="D626" s="31" t="s">
        <v>2669</v>
      </c>
      <c r="E626" s="23" t="s">
        <v>2732</v>
      </c>
      <c r="F626" s="24">
        <v>33968</v>
      </c>
      <c r="G626" s="3" t="s">
        <v>554</v>
      </c>
      <c r="H626" s="4" t="s">
        <v>441</v>
      </c>
      <c r="I626" s="4" t="s">
        <v>54</v>
      </c>
      <c r="J626" s="16">
        <v>228</v>
      </c>
      <c r="K626" s="16">
        <v>0</v>
      </c>
      <c r="L626" s="9">
        <v>0</v>
      </c>
      <c r="M626" s="9">
        <v>0</v>
      </c>
      <c r="N626" s="10">
        <v>0</v>
      </c>
      <c r="O626" s="53">
        <v>0</v>
      </c>
    </row>
    <row r="627" spans="2:15" x14ac:dyDescent="0.25">
      <c r="B627" s="51" t="s">
        <v>21</v>
      </c>
      <c r="C627" s="3" t="s">
        <v>250</v>
      </c>
      <c r="D627" s="31" t="s">
        <v>2669</v>
      </c>
      <c r="E627" s="23" t="s">
        <v>2732</v>
      </c>
      <c r="F627" s="24">
        <v>33968</v>
      </c>
      <c r="G627" s="3" t="s">
        <v>555</v>
      </c>
      <c r="H627" s="4" t="s">
        <v>441</v>
      </c>
      <c r="I627" s="4" t="s">
        <v>54</v>
      </c>
      <c r="J627" s="16">
        <v>228</v>
      </c>
      <c r="K627" s="16">
        <v>0</v>
      </c>
      <c r="L627" s="9">
        <v>0</v>
      </c>
      <c r="M627" s="9">
        <v>0</v>
      </c>
      <c r="N627" s="10">
        <v>0</v>
      </c>
      <c r="O627" s="53">
        <v>0</v>
      </c>
    </row>
    <row r="628" spans="2:15" x14ac:dyDescent="0.25">
      <c r="B628" s="51" t="s">
        <v>21</v>
      </c>
      <c r="C628" s="3" t="s">
        <v>250</v>
      </c>
      <c r="D628" s="31" t="s">
        <v>2669</v>
      </c>
      <c r="E628" s="23" t="s">
        <v>2732</v>
      </c>
      <c r="F628" s="24">
        <v>33968</v>
      </c>
      <c r="G628" s="3" t="s">
        <v>556</v>
      </c>
      <c r="H628" s="4" t="s">
        <v>441</v>
      </c>
      <c r="I628" s="4" t="s">
        <v>54</v>
      </c>
      <c r="J628" s="16">
        <v>228</v>
      </c>
      <c r="K628" s="16">
        <v>0</v>
      </c>
      <c r="L628" s="9">
        <v>0</v>
      </c>
      <c r="M628" s="9">
        <v>0</v>
      </c>
      <c r="N628" s="10">
        <v>0</v>
      </c>
      <c r="O628" s="53">
        <v>0</v>
      </c>
    </row>
    <row r="629" spans="2:15" x14ac:dyDescent="0.25">
      <c r="B629" s="51" t="s">
        <v>21</v>
      </c>
      <c r="C629" s="3" t="s">
        <v>250</v>
      </c>
      <c r="D629" s="31" t="s">
        <v>2669</v>
      </c>
      <c r="E629" s="23" t="s">
        <v>2732</v>
      </c>
      <c r="F629" s="24">
        <v>33968</v>
      </c>
      <c r="G629" s="3" t="s">
        <v>557</v>
      </c>
      <c r="H629" s="4" t="s">
        <v>441</v>
      </c>
      <c r="I629" s="4" t="s">
        <v>54</v>
      </c>
      <c r="J629" s="16">
        <v>228</v>
      </c>
      <c r="K629" s="16">
        <v>0</v>
      </c>
      <c r="L629" s="9">
        <v>0</v>
      </c>
      <c r="M629" s="9">
        <v>0</v>
      </c>
      <c r="N629" s="10">
        <v>0</v>
      </c>
      <c r="O629" s="53">
        <v>0</v>
      </c>
    </row>
    <row r="630" spans="2:15" x14ac:dyDescent="0.25">
      <c r="B630" s="51" t="s">
        <v>21</v>
      </c>
      <c r="C630" s="3" t="s">
        <v>250</v>
      </c>
      <c r="D630" s="31" t="s">
        <v>2669</v>
      </c>
      <c r="E630" s="23" t="s">
        <v>2732</v>
      </c>
      <c r="F630" s="24">
        <v>34028</v>
      </c>
      <c r="G630" s="3" t="s">
        <v>558</v>
      </c>
      <c r="H630" s="4" t="s">
        <v>559</v>
      </c>
      <c r="I630" s="4" t="s">
        <v>60</v>
      </c>
      <c r="J630" s="16">
        <v>32.5</v>
      </c>
      <c r="K630" s="16">
        <v>0</v>
      </c>
      <c r="L630" s="9">
        <v>0</v>
      </c>
      <c r="M630" s="9">
        <v>0</v>
      </c>
      <c r="N630" s="10">
        <v>0</v>
      </c>
      <c r="O630" s="53">
        <v>0</v>
      </c>
    </row>
    <row r="631" spans="2:15" x14ac:dyDescent="0.25">
      <c r="B631" s="51" t="s">
        <v>21</v>
      </c>
      <c r="C631" s="3" t="s">
        <v>250</v>
      </c>
      <c r="D631" s="31" t="s">
        <v>2669</v>
      </c>
      <c r="E631" s="23" t="s">
        <v>2732</v>
      </c>
      <c r="F631" s="24">
        <v>34484</v>
      </c>
      <c r="G631" s="3" t="s">
        <v>560</v>
      </c>
      <c r="H631" s="4" t="s">
        <v>334</v>
      </c>
      <c r="I631" s="4" t="s">
        <v>25</v>
      </c>
      <c r="J631" s="16">
        <v>28.42</v>
      </c>
      <c r="K631" s="16">
        <v>0</v>
      </c>
      <c r="L631" s="9">
        <v>0</v>
      </c>
      <c r="M631" s="9">
        <v>0</v>
      </c>
      <c r="N631" s="10">
        <v>0</v>
      </c>
      <c r="O631" s="53">
        <v>0</v>
      </c>
    </row>
    <row r="632" spans="2:15" x14ac:dyDescent="0.25">
      <c r="B632" s="51" t="s">
        <v>21</v>
      </c>
      <c r="C632" s="3" t="s">
        <v>250</v>
      </c>
      <c r="D632" s="31" t="s">
        <v>2669</v>
      </c>
      <c r="E632" s="23" t="s">
        <v>2732</v>
      </c>
      <c r="F632" s="24">
        <v>34484</v>
      </c>
      <c r="G632" s="3" t="s">
        <v>561</v>
      </c>
      <c r="H632" s="4" t="s">
        <v>562</v>
      </c>
      <c r="I632" s="4" t="s">
        <v>90</v>
      </c>
      <c r="J632" s="16">
        <v>129.19</v>
      </c>
      <c r="K632" s="16">
        <v>0</v>
      </c>
      <c r="L632" s="9">
        <v>0</v>
      </c>
      <c r="M632" s="9">
        <v>0</v>
      </c>
      <c r="N632" s="10">
        <v>0</v>
      </c>
      <c r="O632" s="53">
        <v>0</v>
      </c>
    </row>
    <row r="633" spans="2:15" x14ac:dyDescent="0.25">
      <c r="B633" s="51" t="s">
        <v>21</v>
      </c>
      <c r="C633" s="3" t="s">
        <v>250</v>
      </c>
      <c r="D633" s="31" t="s">
        <v>2669</v>
      </c>
      <c r="E633" s="23" t="s">
        <v>2732</v>
      </c>
      <c r="F633" s="24">
        <v>34484</v>
      </c>
      <c r="G633" s="3" t="s">
        <v>563</v>
      </c>
      <c r="H633" s="4" t="s">
        <v>301</v>
      </c>
      <c r="I633" s="4" t="s">
        <v>227</v>
      </c>
      <c r="J633" s="16">
        <v>28.42</v>
      </c>
      <c r="K633" s="16">
        <v>0</v>
      </c>
      <c r="L633" s="9">
        <v>0</v>
      </c>
      <c r="M633" s="9">
        <v>0</v>
      </c>
      <c r="N633" s="10">
        <v>0</v>
      </c>
      <c r="O633" s="53">
        <v>0</v>
      </c>
    </row>
    <row r="634" spans="2:15" x14ac:dyDescent="0.25">
      <c r="B634" s="51" t="s">
        <v>21</v>
      </c>
      <c r="C634" s="3" t="s">
        <v>250</v>
      </c>
      <c r="D634" s="31" t="s">
        <v>2669</v>
      </c>
      <c r="E634" s="23" t="s">
        <v>2732</v>
      </c>
      <c r="F634" s="24">
        <v>34484</v>
      </c>
      <c r="G634" s="3" t="s">
        <v>564</v>
      </c>
      <c r="H634" s="4" t="s">
        <v>565</v>
      </c>
      <c r="I634" s="4" t="s">
        <v>51</v>
      </c>
      <c r="J634" s="16">
        <v>107.72</v>
      </c>
      <c r="K634" s="16">
        <v>0</v>
      </c>
      <c r="L634" s="9">
        <v>0</v>
      </c>
      <c r="M634" s="9">
        <v>0</v>
      </c>
      <c r="N634" s="10">
        <v>0</v>
      </c>
      <c r="O634" s="53">
        <v>0</v>
      </c>
    </row>
    <row r="635" spans="2:15" x14ac:dyDescent="0.25">
      <c r="B635" s="51" t="s">
        <v>21</v>
      </c>
      <c r="C635" s="3" t="s">
        <v>250</v>
      </c>
      <c r="D635" s="31" t="s">
        <v>2669</v>
      </c>
      <c r="E635" s="23" t="s">
        <v>2732</v>
      </c>
      <c r="F635" s="24">
        <v>34484</v>
      </c>
      <c r="G635" s="3" t="s">
        <v>566</v>
      </c>
      <c r="H635" s="4" t="s">
        <v>334</v>
      </c>
      <c r="I635" s="4" t="s">
        <v>39</v>
      </c>
      <c r="J635" s="16">
        <v>28.42</v>
      </c>
      <c r="K635" s="16">
        <v>0</v>
      </c>
      <c r="L635" s="9">
        <v>0</v>
      </c>
      <c r="M635" s="9">
        <v>0</v>
      </c>
      <c r="N635" s="10">
        <v>0</v>
      </c>
      <c r="O635" s="53">
        <v>0</v>
      </c>
    </row>
    <row r="636" spans="2:15" x14ac:dyDescent="0.25">
      <c r="B636" s="51" t="s">
        <v>21</v>
      </c>
      <c r="C636" s="3" t="s">
        <v>250</v>
      </c>
      <c r="D636" s="31" t="s">
        <v>2669</v>
      </c>
      <c r="E636" s="23" t="s">
        <v>2732</v>
      </c>
      <c r="F636" s="24">
        <v>34484</v>
      </c>
      <c r="G636" s="3" t="s">
        <v>567</v>
      </c>
      <c r="H636" s="4" t="s">
        <v>301</v>
      </c>
      <c r="I636" s="4" t="s">
        <v>32</v>
      </c>
      <c r="J636" s="16">
        <v>28.42</v>
      </c>
      <c r="K636" s="16">
        <v>0</v>
      </c>
      <c r="L636" s="9">
        <v>0</v>
      </c>
      <c r="M636" s="9">
        <v>0</v>
      </c>
      <c r="N636" s="10">
        <v>0</v>
      </c>
      <c r="O636" s="53">
        <v>0</v>
      </c>
    </row>
    <row r="637" spans="2:15" x14ac:dyDescent="0.25">
      <c r="B637" s="51" t="s">
        <v>21</v>
      </c>
      <c r="C637" s="3" t="s">
        <v>250</v>
      </c>
      <c r="D637" s="31" t="s">
        <v>2669</v>
      </c>
      <c r="E637" s="23" t="s">
        <v>2732</v>
      </c>
      <c r="F637" s="24">
        <v>34484</v>
      </c>
      <c r="G637" s="3" t="s">
        <v>568</v>
      </c>
      <c r="H637" s="4" t="s">
        <v>301</v>
      </c>
      <c r="I637" s="4" t="s">
        <v>482</v>
      </c>
      <c r="J637" s="16">
        <v>28.42</v>
      </c>
      <c r="K637" s="16">
        <v>0</v>
      </c>
      <c r="L637" s="9">
        <v>0</v>
      </c>
      <c r="M637" s="9">
        <v>0</v>
      </c>
      <c r="N637" s="10">
        <v>0</v>
      </c>
      <c r="O637" s="53">
        <v>0</v>
      </c>
    </row>
    <row r="638" spans="2:15" x14ac:dyDescent="0.25">
      <c r="B638" s="51" t="s">
        <v>21</v>
      </c>
      <c r="C638" s="3" t="s">
        <v>250</v>
      </c>
      <c r="D638" s="31" t="s">
        <v>2669</v>
      </c>
      <c r="E638" s="23" t="s">
        <v>2732</v>
      </c>
      <c r="F638" s="24">
        <v>34484</v>
      </c>
      <c r="G638" s="3" t="s">
        <v>569</v>
      </c>
      <c r="H638" s="4" t="s">
        <v>303</v>
      </c>
      <c r="I638" s="4" t="s">
        <v>217</v>
      </c>
      <c r="J638" s="16">
        <v>46.32</v>
      </c>
      <c r="K638" s="16">
        <v>0</v>
      </c>
      <c r="L638" s="9">
        <v>0</v>
      </c>
      <c r="M638" s="9">
        <v>0</v>
      </c>
      <c r="N638" s="10">
        <v>0</v>
      </c>
      <c r="O638" s="53">
        <v>0</v>
      </c>
    </row>
    <row r="639" spans="2:15" x14ac:dyDescent="0.25">
      <c r="B639" s="51" t="s">
        <v>21</v>
      </c>
      <c r="C639" s="3" t="s">
        <v>250</v>
      </c>
      <c r="D639" s="31" t="s">
        <v>2669</v>
      </c>
      <c r="E639" s="23" t="s">
        <v>2732</v>
      </c>
      <c r="F639" s="24">
        <v>34484</v>
      </c>
      <c r="G639" s="3" t="s">
        <v>570</v>
      </c>
      <c r="H639" s="4" t="s">
        <v>301</v>
      </c>
      <c r="I639" s="4" t="s">
        <v>27</v>
      </c>
      <c r="J639" s="16">
        <v>28.42</v>
      </c>
      <c r="K639" s="16">
        <v>0</v>
      </c>
      <c r="L639" s="9">
        <v>0</v>
      </c>
      <c r="M639" s="9">
        <v>0</v>
      </c>
      <c r="N639" s="10">
        <v>0</v>
      </c>
      <c r="O639" s="53">
        <v>0</v>
      </c>
    </row>
    <row r="640" spans="2:15" x14ac:dyDescent="0.25">
      <c r="B640" s="51" t="s">
        <v>21</v>
      </c>
      <c r="C640" s="3" t="s">
        <v>250</v>
      </c>
      <c r="D640" s="31" t="s">
        <v>2669</v>
      </c>
      <c r="E640" s="23" t="s">
        <v>2732</v>
      </c>
      <c r="F640" s="24">
        <v>34484</v>
      </c>
      <c r="G640" s="3" t="s">
        <v>571</v>
      </c>
      <c r="H640" s="4" t="s">
        <v>572</v>
      </c>
      <c r="I640" s="4" t="s">
        <v>54</v>
      </c>
      <c r="J640" s="16">
        <v>49.03</v>
      </c>
      <c r="K640" s="16">
        <v>0</v>
      </c>
      <c r="L640" s="9">
        <v>0</v>
      </c>
      <c r="M640" s="9">
        <v>0</v>
      </c>
      <c r="N640" s="10">
        <v>0</v>
      </c>
      <c r="O640" s="53">
        <v>0</v>
      </c>
    </row>
    <row r="641" spans="2:15" x14ac:dyDescent="0.25">
      <c r="B641" s="51" t="s">
        <v>21</v>
      </c>
      <c r="C641" s="3" t="s">
        <v>250</v>
      </c>
      <c r="D641" s="31" t="s">
        <v>2669</v>
      </c>
      <c r="E641" s="23" t="s">
        <v>2732</v>
      </c>
      <c r="F641" s="24">
        <v>34484</v>
      </c>
      <c r="G641" s="3" t="s">
        <v>573</v>
      </c>
      <c r="H641" s="4" t="s">
        <v>574</v>
      </c>
      <c r="I641" s="4" t="s">
        <v>30</v>
      </c>
      <c r="J641" s="16">
        <v>151.35</v>
      </c>
      <c r="K641" s="16">
        <v>0</v>
      </c>
      <c r="L641" s="9">
        <v>0</v>
      </c>
      <c r="M641" s="9">
        <v>0</v>
      </c>
      <c r="N641" s="10">
        <v>0</v>
      </c>
      <c r="O641" s="53">
        <v>0</v>
      </c>
    </row>
    <row r="642" spans="2:15" x14ac:dyDescent="0.25">
      <c r="B642" s="51" t="s">
        <v>21</v>
      </c>
      <c r="C642" s="3" t="s">
        <v>250</v>
      </c>
      <c r="D642" s="31" t="s">
        <v>2669</v>
      </c>
      <c r="E642" s="23" t="s">
        <v>2732</v>
      </c>
      <c r="F642" s="24">
        <v>34484</v>
      </c>
      <c r="G642" s="3" t="s">
        <v>575</v>
      </c>
      <c r="H642" s="4" t="s">
        <v>339</v>
      </c>
      <c r="I642" s="4" t="s">
        <v>30</v>
      </c>
      <c r="J642" s="16">
        <v>245.14</v>
      </c>
      <c r="K642" s="16">
        <v>0</v>
      </c>
      <c r="L642" s="9">
        <v>0</v>
      </c>
      <c r="M642" s="9">
        <v>0</v>
      </c>
      <c r="N642" s="10">
        <v>0</v>
      </c>
      <c r="O642" s="53">
        <v>0</v>
      </c>
    </row>
    <row r="643" spans="2:15" x14ac:dyDescent="0.25">
      <c r="B643" s="51" t="s">
        <v>21</v>
      </c>
      <c r="C643" s="3" t="s">
        <v>250</v>
      </c>
      <c r="D643" s="31" t="s">
        <v>2669</v>
      </c>
      <c r="E643" s="23" t="s">
        <v>2732</v>
      </c>
      <c r="F643" s="24">
        <v>34484</v>
      </c>
      <c r="G643" s="3" t="s">
        <v>576</v>
      </c>
      <c r="H643" s="4" t="s">
        <v>577</v>
      </c>
      <c r="I643" s="4" t="s">
        <v>54</v>
      </c>
      <c r="J643" s="16">
        <v>213.69</v>
      </c>
      <c r="K643" s="16">
        <v>0</v>
      </c>
      <c r="L643" s="9">
        <v>0</v>
      </c>
      <c r="M643" s="9">
        <v>0</v>
      </c>
      <c r="N643" s="10">
        <v>0</v>
      </c>
      <c r="O643" s="53">
        <v>0</v>
      </c>
    </row>
    <row r="644" spans="2:15" x14ac:dyDescent="0.25">
      <c r="B644" s="51" t="s">
        <v>21</v>
      </c>
      <c r="C644" s="3" t="s">
        <v>250</v>
      </c>
      <c r="D644" s="31" t="s">
        <v>2669</v>
      </c>
      <c r="E644" s="23" t="s">
        <v>2732</v>
      </c>
      <c r="F644" s="24">
        <v>34484</v>
      </c>
      <c r="G644" s="3" t="s">
        <v>578</v>
      </c>
      <c r="H644" s="4" t="s">
        <v>574</v>
      </c>
      <c r="I644" s="4" t="s">
        <v>90</v>
      </c>
      <c r="J644" s="16">
        <v>151.35</v>
      </c>
      <c r="K644" s="16">
        <v>0</v>
      </c>
      <c r="L644" s="9">
        <v>0</v>
      </c>
      <c r="M644" s="9">
        <v>0</v>
      </c>
      <c r="N644" s="10">
        <v>0</v>
      </c>
      <c r="O644" s="53">
        <v>0</v>
      </c>
    </row>
    <row r="645" spans="2:15" x14ac:dyDescent="0.25">
      <c r="B645" s="51" t="s">
        <v>21</v>
      </c>
      <c r="C645" s="3" t="s">
        <v>250</v>
      </c>
      <c r="D645" s="31" t="s">
        <v>2669</v>
      </c>
      <c r="E645" s="23" t="s">
        <v>2732</v>
      </c>
      <c r="F645" s="24">
        <v>34484</v>
      </c>
      <c r="G645" s="3" t="s">
        <v>579</v>
      </c>
      <c r="H645" s="4" t="s">
        <v>580</v>
      </c>
      <c r="I645" s="4" t="s">
        <v>90</v>
      </c>
      <c r="J645" s="16">
        <v>57.98</v>
      </c>
      <c r="K645" s="16">
        <v>0</v>
      </c>
      <c r="L645" s="9">
        <v>0</v>
      </c>
      <c r="M645" s="9">
        <v>0</v>
      </c>
      <c r="N645" s="10">
        <v>0</v>
      </c>
      <c r="O645" s="53">
        <v>0</v>
      </c>
    </row>
    <row r="646" spans="2:15" x14ac:dyDescent="0.25">
      <c r="B646" s="51" t="s">
        <v>21</v>
      </c>
      <c r="C646" s="3" t="s">
        <v>250</v>
      </c>
      <c r="D646" s="31" t="s">
        <v>2669</v>
      </c>
      <c r="E646" s="23" t="s">
        <v>2732</v>
      </c>
      <c r="F646" s="24">
        <v>34484</v>
      </c>
      <c r="G646" s="3" t="s">
        <v>581</v>
      </c>
      <c r="H646" s="4" t="s">
        <v>301</v>
      </c>
      <c r="I646" s="4" t="s">
        <v>308</v>
      </c>
      <c r="J646" s="16">
        <v>28.42</v>
      </c>
      <c r="K646" s="16">
        <v>0</v>
      </c>
      <c r="L646" s="9">
        <v>0</v>
      </c>
      <c r="M646" s="9">
        <v>0</v>
      </c>
      <c r="N646" s="10">
        <v>0</v>
      </c>
      <c r="O646" s="53">
        <v>0</v>
      </c>
    </row>
    <row r="647" spans="2:15" x14ac:dyDescent="0.25">
      <c r="B647" s="51" t="s">
        <v>21</v>
      </c>
      <c r="C647" s="3" t="s">
        <v>250</v>
      </c>
      <c r="D647" s="31" t="s">
        <v>2669</v>
      </c>
      <c r="E647" s="23" t="s">
        <v>2732</v>
      </c>
      <c r="F647" s="24">
        <v>34484</v>
      </c>
      <c r="G647" s="3" t="s">
        <v>582</v>
      </c>
      <c r="H647" s="4" t="s">
        <v>583</v>
      </c>
      <c r="I647" s="4" t="s">
        <v>42</v>
      </c>
      <c r="J647" s="16">
        <v>75.62</v>
      </c>
      <c r="K647" s="16">
        <v>0</v>
      </c>
      <c r="L647" s="9">
        <v>0</v>
      </c>
      <c r="M647" s="9">
        <v>0</v>
      </c>
      <c r="N647" s="10">
        <v>0</v>
      </c>
      <c r="O647" s="53">
        <v>0</v>
      </c>
    </row>
    <row r="648" spans="2:15" x14ac:dyDescent="0.25">
      <c r="B648" s="51" t="s">
        <v>21</v>
      </c>
      <c r="C648" s="3" t="s">
        <v>250</v>
      </c>
      <c r="D648" s="31" t="s">
        <v>2669</v>
      </c>
      <c r="E648" s="23" t="s">
        <v>2732</v>
      </c>
      <c r="F648" s="24">
        <v>34484</v>
      </c>
      <c r="G648" s="3" t="s">
        <v>584</v>
      </c>
      <c r="H648" s="4" t="s">
        <v>303</v>
      </c>
      <c r="I648" s="4" t="s">
        <v>44</v>
      </c>
      <c r="J648" s="16">
        <v>46.32</v>
      </c>
      <c r="K648" s="16">
        <v>0</v>
      </c>
      <c r="L648" s="9">
        <v>0</v>
      </c>
      <c r="M648" s="9">
        <v>0</v>
      </c>
      <c r="N648" s="10">
        <v>0</v>
      </c>
      <c r="O648" s="53">
        <v>0</v>
      </c>
    </row>
    <row r="649" spans="2:15" x14ac:dyDescent="0.25">
      <c r="B649" s="51" t="s">
        <v>21</v>
      </c>
      <c r="C649" s="3" t="s">
        <v>250</v>
      </c>
      <c r="D649" s="31" t="s">
        <v>2669</v>
      </c>
      <c r="E649" s="23" t="s">
        <v>2732</v>
      </c>
      <c r="F649" s="24">
        <v>34484</v>
      </c>
      <c r="G649" s="3" t="s">
        <v>585</v>
      </c>
      <c r="H649" s="4" t="s">
        <v>301</v>
      </c>
      <c r="I649" s="4" t="s">
        <v>25</v>
      </c>
      <c r="J649" s="16">
        <v>28.42</v>
      </c>
      <c r="K649" s="16">
        <v>0</v>
      </c>
      <c r="L649" s="9">
        <v>0</v>
      </c>
      <c r="M649" s="9">
        <v>0</v>
      </c>
      <c r="N649" s="10">
        <v>0</v>
      </c>
      <c r="O649" s="53">
        <v>0</v>
      </c>
    </row>
    <row r="650" spans="2:15" x14ac:dyDescent="0.25">
      <c r="B650" s="51" t="s">
        <v>21</v>
      </c>
      <c r="C650" s="3" t="s">
        <v>250</v>
      </c>
      <c r="D650" s="31" t="s">
        <v>2669</v>
      </c>
      <c r="E650" s="23" t="s">
        <v>2732</v>
      </c>
      <c r="F650" s="24">
        <v>34484</v>
      </c>
      <c r="G650" s="3" t="s">
        <v>586</v>
      </c>
      <c r="H650" s="4" t="s">
        <v>587</v>
      </c>
      <c r="I650" s="4" t="s">
        <v>54</v>
      </c>
      <c r="J650" s="16">
        <v>138.01</v>
      </c>
      <c r="K650" s="16">
        <v>0</v>
      </c>
      <c r="L650" s="9">
        <v>0</v>
      </c>
      <c r="M650" s="9">
        <v>0</v>
      </c>
      <c r="N650" s="10">
        <v>0</v>
      </c>
      <c r="O650" s="53">
        <v>0</v>
      </c>
    </row>
    <row r="651" spans="2:15" x14ac:dyDescent="0.25">
      <c r="B651" s="51" t="s">
        <v>21</v>
      </c>
      <c r="C651" s="3" t="s">
        <v>250</v>
      </c>
      <c r="D651" s="31" t="s">
        <v>2669</v>
      </c>
      <c r="E651" s="23" t="s">
        <v>2732</v>
      </c>
      <c r="F651" s="24">
        <v>34484</v>
      </c>
      <c r="G651" s="3" t="s">
        <v>588</v>
      </c>
      <c r="H651" s="4" t="s">
        <v>580</v>
      </c>
      <c r="I651" s="4" t="s">
        <v>105</v>
      </c>
      <c r="J651" s="16">
        <v>57.98</v>
      </c>
      <c r="K651" s="16">
        <v>0</v>
      </c>
      <c r="L651" s="9">
        <v>0</v>
      </c>
      <c r="M651" s="9">
        <v>0</v>
      </c>
      <c r="N651" s="10">
        <v>0</v>
      </c>
      <c r="O651" s="53">
        <v>0</v>
      </c>
    </row>
    <row r="652" spans="2:15" x14ac:dyDescent="0.25">
      <c r="B652" s="51" t="s">
        <v>21</v>
      </c>
      <c r="C652" s="3" t="s">
        <v>250</v>
      </c>
      <c r="D652" s="31" t="s">
        <v>2669</v>
      </c>
      <c r="E652" s="23" t="s">
        <v>2732</v>
      </c>
      <c r="F652" s="24">
        <v>34484</v>
      </c>
      <c r="G652" s="3" t="s">
        <v>589</v>
      </c>
      <c r="H652" s="4" t="s">
        <v>334</v>
      </c>
      <c r="I652" s="4" t="s">
        <v>25</v>
      </c>
      <c r="J652" s="16">
        <v>28.42</v>
      </c>
      <c r="K652" s="16">
        <v>0</v>
      </c>
      <c r="L652" s="9">
        <v>0</v>
      </c>
      <c r="M652" s="9">
        <v>0</v>
      </c>
      <c r="N652" s="10">
        <v>0</v>
      </c>
      <c r="O652" s="53">
        <v>0</v>
      </c>
    </row>
    <row r="653" spans="2:15" x14ac:dyDescent="0.25">
      <c r="B653" s="51" t="s">
        <v>21</v>
      </c>
      <c r="C653" s="3" t="s">
        <v>250</v>
      </c>
      <c r="D653" s="31" t="s">
        <v>2669</v>
      </c>
      <c r="E653" s="23" t="s">
        <v>2732</v>
      </c>
      <c r="F653" s="24">
        <v>34484</v>
      </c>
      <c r="G653" s="3" t="s">
        <v>590</v>
      </c>
      <c r="H653" s="4" t="s">
        <v>301</v>
      </c>
      <c r="I653" s="4" t="s">
        <v>25</v>
      </c>
      <c r="J653" s="16">
        <v>28.42</v>
      </c>
      <c r="K653" s="16">
        <v>0</v>
      </c>
      <c r="L653" s="9">
        <v>0</v>
      </c>
      <c r="M653" s="9">
        <v>0</v>
      </c>
      <c r="N653" s="10">
        <v>0</v>
      </c>
      <c r="O653" s="53">
        <v>0</v>
      </c>
    </row>
    <row r="654" spans="2:15" x14ac:dyDescent="0.25">
      <c r="B654" s="51" t="s">
        <v>21</v>
      </c>
      <c r="C654" s="3" t="s">
        <v>250</v>
      </c>
      <c r="D654" s="31" t="s">
        <v>2669</v>
      </c>
      <c r="E654" s="23" t="s">
        <v>2732</v>
      </c>
      <c r="F654" s="24">
        <v>34484</v>
      </c>
      <c r="G654" s="3" t="s">
        <v>591</v>
      </c>
      <c r="H654" s="4" t="s">
        <v>301</v>
      </c>
      <c r="I654" s="4" t="s">
        <v>25</v>
      </c>
      <c r="J654" s="16">
        <v>28.42</v>
      </c>
      <c r="K654" s="16">
        <v>0</v>
      </c>
      <c r="L654" s="9">
        <v>0</v>
      </c>
      <c r="M654" s="9">
        <v>0</v>
      </c>
      <c r="N654" s="10">
        <v>0</v>
      </c>
      <c r="O654" s="53">
        <v>0</v>
      </c>
    </row>
    <row r="655" spans="2:15" x14ac:dyDescent="0.25">
      <c r="B655" s="51" t="s">
        <v>21</v>
      </c>
      <c r="C655" s="3" t="s">
        <v>250</v>
      </c>
      <c r="D655" s="31" t="s">
        <v>2669</v>
      </c>
      <c r="E655" s="23" t="s">
        <v>2732</v>
      </c>
      <c r="F655" s="24">
        <v>34515</v>
      </c>
      <c r="G655" s="3" t="s">
        <v>592</v>
      </c>
      <c r="H655" s="4" t="s">
        <v>593</v>
      </c>
      <c r="I655" s="4" t="s">
        <v>90</v>
      </c>
      <c r="J655" s="16">
        <v>430.84</v>
      </c>
      <c r="K655" s="16">
        <v>0</v>
      </c>
      <c r="L655" s="9">
        <v>0</v>
      </c>
      <c r="M655" s="9">
        <v>0</v>
      </c>
      <c r="N655" s="10">
        <v>0</v>
      </c>
      <c r="O655" s="53">
        <v>0</v>
      </c>
    </row>
    <row r="656" spans="2:15" x14ac:dyDescent="0.25">
      <c r="B656" s="51" t="s">
        <v>21</v>
      </c>
      <c r="C656" s="3" t="s">
        <v>250</v>
      </c>
      <c r="D656" s="31" t="s">
        <v>2669</v>
      </c>
      <c r="E656" s="23" t="s">
        <v>2732</v>
      </c>
      <c r="F656" s="24">
        <v>34576</v>
      </c>
      <c r="G656" s="3" t="s">
        <v>594</v>
      </c>
      <c r="H656" s="4" t="s">
        <v>595</v>
      </c>
      <c r="I656" s="4" t="s">
        <v>54</v>
      </c>
      <c r="J656" s="16">
        <v>113.38</v>
      </c>
      <c r="K656" s="16">
        <v>0</v>
      </c>
      <c r="L656" s="9">
        <v>0</v>
      </c>
      <c r="M656" s="9">
        <v>0</v>
      </c>
      <c r="N656" s="10">
        <v>0</v>
      </c>
      <c r="O656" s="53">
        <v>0</v>
      </c>
    </row>
    <row r="657" spans="2:15" x14ac:dyDescent="0.25">
      <c r="B657" s="51" t="s">
        <v>21</v>
      </c>
      <c r="C657" s="3" t="s">
        <v>250</v>
      </c>
      <c r="D657" s="31" t="s">
        <v>2669</v>
      </c>
      <c r="E657" s="23" t="s">
        <v>2732</v>
      </c>
      <c r="F657" s="24">
        <v>34576</v>
      </c>
      <c r="G657" s="3" t="s">
        <v>596</v>
      </c>
      <c r="H657" s="4" t="s">
        <v>597</v>
      </c>
      <c r="I657" s="4" t="s">
        <v>44</v>
      </c>
      <c r="J657" s="16">
        <v>61.93</v>
      </c>
      <c r="K657" s="16">
        <v>0</v>
      </c>
      <c r="L657" s="9">
        <v>0</v>
      </c>
      <c r="M657" s="9">
        <v>0</v>
      </c>
      <c r="N657" s="10">
        <v>0</v>
      </c>
      <c r="O657" s="53">
        <v>0</v>
      </c>
    </row>
    <row r="658" spans="2:15" x14ac:dyDescent="0.25">
      <c r="B658" s="51" t="s">
        <v>21</v>
      </c>
      <c r="C658" s="3" t="s">
        <v>250</v>
      </c>
      <c r="D658" s="31" t="s">
        <v>2669</v>
      </c>
      <c r="E658" s="23" t="s">
        <v>2732</v>
      </c>
      <c r="F658" s="24">
        <v>34576</v>
      </c>
      <c r="G658" s="3" t="s">
        <v>598</v>
      </c>
      <c r="H658" s="4" t="s">
        <v>595</v>
      </c>
      <c r="I658" s="4" t="s">
        <v>39</v>
      </c>
      <c r="J658" s="16">
        <v>113.39</v>
      </c>
      <c r="K658" s="16">
        <v>0</v>
      </c>
      <c r="L658" s="9">
        <v>0</v>
      </c>
      <c r="M658" s="9">
        <v>0</v>
      </c>
      <c r="N658" s="10">
        <v>0</v>
      </c>
      <c r="O658" s="53">
        <v>0</v>
      </c>
    </row>
    <row r="659" spans="2:15" x14ac:dyDescent="0.25">
      <c r="B659" s="51" t="s">
        <v>21</v>
      </c>
      <c r="C659" s="3" t="s">
        <v>250</v>
      </c>
      <c r="D659" s="31" t="s">
        <v>2669</v>
      </c>
      <c r="E659" s="23" t="s">
        <v>2732</v>
      </c>
      <c r="F659" s="24">
        <v>34638</v>
      </c>
      <c r="G659" s="3" t="s">
        <v>599</v>
      </c>
      <c r="H659" s="4" t="s">
        <v>301</v>
      </c>
      <c r="I659" s="4" t="s">
        <v>105</v>
      </c>
      <c r="J659" s="16">
        <v>57</v>
      </c>
      <c r="K659" s="16">
        <v>0</v>
      </c>
      <c r="L659" s="9">
        <v>0</v>
      </c>
      <c r="M659" s="9">
        <v>0</v>
      </c>
      <c r="N659" s="10">
        <v>0</v>
      </c>
      <c r="O659" s="53">
        <v>0</v>
      </c>
    </row>
    <row r="660" spans="2:15" x14ac:dyDescent="0.25">
      <c r="B660" s="51" t="s">
        <v>21</v>
      </c>
      <c r="C660" s="3" t="s">
        <v>250</v>
      </c>
      <c r="D660" s="31" t="s">
        <v>2669</v>
      </c>
      <c r="E660" s="23" t="s">
        <v>2732</v>
      </c>
      <c r="F660" s="24">
        <v>34638</v>
      </c>
      <c r="G660" s="3" t="s">
        <v>600</v>
      </c>
      <c r="H660" s="4" t="s">
        <v>334</v>
      </c>
      <c r="I660" s="4" t="s">
        <v>39</v>
      </c>
      <c r="J660" s="16">
        <v>57</v>
      </c>
      <c r="K660" s="16">
        <v>0</v>
      </c>
      <c r="L660" s="9">
        <v>0</v>
      </c>
      <c r="M660" s="9">
        <v>0</v>
      </c>
      <c r="N660" s="10">
        <v>0</v>
      </c>
      <c r="O660" s="53">
        <v>0</v>
      </c>
    </row>
    <row r="661" spans="2:15" x14ac:dyDescent="0.25">
      <c r="B661" s="51" t="s">
        <v>21</v>
      </c>
      <c r="C661" s="3" t="s">
        <v>250</v>
      </c>
      <c r="D661" s="31" t="s">
        <v>2669</v>
      </c>
      <c r="E661" s="23" t="s">
        <v>2732</v>
      </c>
      <c r="F661" s="24">
        <v>34638</v>
      </c>
      <c r="G661" s="3" t="s">
        <v>601</v>
      </c>
      <c r="H661" s="4" t="s">
        <v>301</v>
      </c>
      <c r="I661" s="4" t="s">
        <v>75</v>
      </c>
      <c r="J661" s="16">
        <v>57</v>
      </c>
      <c r="K661" s="16">
        <v>0</v>
      </c>
      <c r="L661" s="9">
        <v>0</v>
      </c>
      <c r="M661" s="9">
        <v>0</v>
      </c>
      <c r="N661" s="10">
        <v>0</v>
      </c>
      <c r="O661" s="53">
        <v>0</v>
      </c>
    </row>
    <row r="662" spans="2:15" x14ac:dyDescent="0.25">
      <c r="B662" s="51" t="s">
        <v>21</v>
      </c>
      <c r="C662" s="3" t="s">
        <v>250</v>
      </c>
      <c r="D662" s="31" t="s">
        <v>2669</v>
      </c>
      <c r="E662" s="23" t="s">
        <v>2732</v>
      </c>
      <c r="F662" s="24">
        <v>34668</v>
      </c>
      <c r="G662" s="3" t="s">
        <v>602</v>
      </c>
      <c r="H662" s="4" t="s">
        <v>603</v>
      </c>
      <c r="I662" s="4" t="s">
        <v>6</v>
      </c>
      <c r="J662" s="16">
        <v>75.8</v>
      </c>
      <c r="K662" s="16">
        <v>0</v>
      </c>
      <c r="L662" s="9">
        <v>0</v>
      </c>
      <c r="M662" s="9">
        <v>0</v>
      </c>
      <c r="N662" s="10">
        <v>0</v>
      </c>
      <c r="O662" s="53">
        <v>0</v>
      </c>
    </row>
    <row r="663" spans="2:15" x14ac:dyDescent="0.25">
      <c r="B663" s="51" t="s">
        <v>21</v>
      </c>
      <c r="C663" s="3" t="s">
        <v>250</v>
      </c>
      <c r="D663" s="31" t="s">
        <v>2669</v>
      </c>
      <c r="E663" s="23" t="s">
        <v>2732</v>
      </c>
      <c r="F663" s="24">
        <v>34668</v>
      </c>
      <c r="G663" s="3" t="s">
        <v>604</v>
      </c>
      <c r="H663" s="4" t="s">
        <v>605</v>
      </c>
      <c r="I663" s="4" t="s">
        <v>97</v>
      </c>
      <c r="J663" s="16">
        <v>180</v>
      </c>
      <c r="K663" s="16">
        <v>0</v>
      </c>
      <c r="L663" s="9">
        <v>0</v>
      </c>
      <c r="M663" s="9">
        <v>0</v>
      </c>
      <c r="N663" s="10">
        <v>0</v>
      </c>
      <c r="O663" s="53">
        <v>0</v>
      </c>
    </row>
    <row r="664" spans="2:15" x14ac:dyDescent="0.25">
      <c r="B664" s="51" t="s">
        <v>21</v>
      </c>
      <c r="C664" s="3" t="s">
        <v>250</v>
      </c>
      <c r="D664" s="31" t="s">
        <v>2669</v>
      </c>
      <c r="E664" s="23" t="s">
        <v>2732</v>
      </c>
      <c r="F664" s="24">
        <v>34668</v>
      </c>
      <c r="G664" s="3" t="s">
        <v>606</v>
      </c>
      <c r="H664" s="4" t="s">
        <v>607</v>
      </c>
      <c r="I664" s="4" t="s">
        <v>42</v>
      </c>
      <c r="J664" s="16">
        <v>117.5</v>
      </c>
      <c r="K664" s="16">
        <v>0</v>
      </c>
      <c r="L664" s="9">
        <v>0</v>
      </c>
      <c r="M664" s="9">
        <v>0</v>
      </c>
      <c r="N664" s="10">
        <v>0</v>
      </c>
      <c r="O664" s="53">
        <v>0</v>
      </c>
    </row>
    <row r="665" spans="2:15" x14ac:dyDescent="0.25">
      <c r="B665" s="51" t="s">
        <v>21</v>
      </c>
      <c r="C665" s="3" t="s">
        <v>250</v>
      </c>
      <c r="D665" s="31" t="s">
        <v>2669</v>
      </c>
      <c r="E665" s="23" t="s">
        <v>2732</v>
      </c>
      <c r="F665" s="24">
        <v>34668</v>
      </c>
      <c r="G665" s="3" t="s">
        <v>608</v>
      </c>
      <c r="H665" s="4" t="s">
        <v>603</v>
      </c>
      <c r="I665" s="4" t="s">
        <v>75</v>
      </c>
      <c r="J665" s="16">
        <v>36.4</v>
      </c>
      <c r="K665" s="16">
        <v>0</v>
      </c>
      <c r="L665" s="9">
        <v>0</v>
      </c>
      <c r="M665" s="9">
        <v>0</v>
      </c>
      <c r="N665" s="10">
        <v>0</v>
      </c>
      <c r="O665" s="53">
        <v>0</v>
      </c>
    </row>
    <row r="666" spans="2:15" x14ac:dyDescent="0.25">
      <c r="B666" s="51" t="s">
        <v>21</v>
      </c>
      <c r="C666" s="3" t="s">
        <v>250</v>
      </c>
      <c r="D666" s="31" t="s">
        <v>2669</v>
      </c>
      <c r="E666" s="23" t="s">
        <v>2732</v>
      </c>
      <c r="F666" s="24">
        <v>34668</v>
      </c>
      <c r="G666" s="3" t="s">
        <v>609</v>
      </c>
      <c r="H666" s="4" t="s">
        <v>603</v>
      </c>
      <c r="I666" s="4" t="s">
        <v>39</v>
      </c>
      <c r="J666" s="16">
        <v>36.4</v>
      </c>
      <c r="K666" s="16">
        <v>0</v>
      </c>
      <c r="L666" s="9">
        <v>0</v>
      </c>
      <c r="M666" s="9">
        <v>0</v>
      </c>
      <c r="N666" s="10">
        <v>0</v>
      </c>
      <c r="O666" s="53">
        <v>0</v>
      </c>
    </row>
    <row r="667" spans="2:15" x14ac:dyDescent="0.25">
      <c r="B667" s="51" t="s">
        <v>21</v>
      </c>
      <c r="C667" s="3" t="s">
        <v>250</v>
      </c>
      <c r="D667" s="31" t="s">
        <v>2669</v>
      </c>
      <c r="E667" s="23" t="s">
        <v>2732</v>
      </c>
      <c r="F667" s="24">
        <v>34668</v>
      </c>
      <c r="G667" s="3" t="s">
        <v>610</v>
      </c>
      <c r="H667" s="4" t="s">
        <v>603</v>
      </c>
      <c r="I667" s="4" t="s">
        <v>51</v>
      </c>
      <c r="J667" s="16">
        <v>36.4</v>
      </c>
      <c r="K667" s="16">
        <v>0</v>
      </c>
      <c r="L667" s="9">
        <v>0</v>
      </c>
      <c r="M667" s="9">
        <v>0</v>
      </c>
      <c r="N667" s="10">
        <v>0</v>
      </c>
      <c r="O667" s="53">
        <v>0</v>
      </c>
    </row>
    <row r="668" spans="2:15" x14ac:dyDescent="0.25">
      <c r="B668" s="51" t="s">
        <v>21</v>
      </c>
      <c r="C668" s="3" t="s">
        <v>250</v>
      </c>
      <c r="D668" s="31" t="s">
        <v>2669</v>
      </c>
      <c r="E668" s="23" t="s">
        <v>2732</v>
      </c>
      <c r="F668" s="24">
        <v>34668</v>
      </c>
      <c r="G668" s="3" t="s">
        <v>611</v>
      </c>
      <c r="H668" s="4" t="s">
        <v>612</v>
      </c>
      <c r="I668" s="4" t="s">
        <v>75</v>
      </c>
      <c r="J668" s="16">
        <v>49</v>
      </c>
      <c r="K668" s="16">
        <v>0</v>
      </c>
      <c r="L668" s="9">
        <v>0</v>
      </c>
      <c r="M668" s="9">
        <v>0</v>
      </c>
      <c r="N668" s="10">
        <v>0</v>
      </c>
      <c r="O668" s="53">
        <v>0</v>
      </c>
    </row>
    <row r="669" spans="2:15" x14ac:dyDescent="0.25">
      <c r="B669" s="51" t="s">
        <v>21</v>
      </c>
      <c r="C669" s="3" t="s">
        <v>250</v>
      </c>
      <c r="D669" s="31" t="s">
        <v>2669</v>
      </c>
      <c r="E669" s="23" t="s">
        <v>2732</v>
      </c>
      <c r="F669" s="24">
        <v>34668</v>
      </c>
      <c r="G669" s="3" t="s">
        <v>613</v>
      </c>
      <c r="H669" s="4" t="s">
        <v>603</v>
      </c>
      <c r="I669" s="4" t="s">
        <v>91</v>
      </c>
      <c r="J669" s="16">
        <v>75.8</v>
      </c>
      <c r="K669" s="16">
        <v>0</v>
      </c>
      <c r="L669" s="9">
        <v>0</v>
      </c>
      <c r="M669" s="9">
        <v>0</v>
      </c>
      <c r="N669" s="10">
        <v>0</v>
      </c>
      <c r="O669" s="53">
        <v>0</v>
      </c>
    </row>
    <row r="670" spans="2:15" x14ac:dyDescent="0.25">
      <c r="B670" s="51" t="s">
        <v>21</v>
      </c>
      <c r="C670" s="3" t="s">
        <v>250</v>
      </c>
      <c r="D670" s="31" t="s">
        <v>2669</v>
      </c>
      <c r="E670" s="23" t="s">
        <v>2732</v>
      </c>
      <c r="F670" s="24">
        <v>34668</v>
      </c>
      <c r="G670" s="3" t="s">
        <v>614</v>
      </c>
      <c r="H670" s="4" t="s">
        <v>615</v>
      </c>
      <c r="I670" s="4" t="s">
        <v>42</v>
      </c>
      <c r="J670" s="16">
        <v>36.4</v>
      </c>
      <c r="K670" s="16">
        <v>0</v>
      </c>
      <c r="L670" s="9">
        <v>0</v>
      </c>
      <c r="M670" s="9">
        <v>0</v>
      </c>
      <c r="N670" s="10">
        <v>0</v>
      </c>
      <c r="O670" s="53">
        <v>0</v>
      </c>
    </row>
    <row r="671" spans="2:15" x14ac:dyDescent="0.25">
      <c r="B671" s="51" t="s">
        <v>21</v>
      </c>
      <c r="C671" s="3" t="s">
        <v>250</v>
      </c>
      <c r="D671" s="31" t="s">
        <v>2669</v>
      </c>
      <c r="E671" s="23" t="s">
        <v>2732</v>
      </c>
      <c r="F671" s="24">
        <v>34668</v>
      </c>
      <c r="G671" s="3" t="s">
        <v>616</v>
      </c>
      <c r="H671" s="4" t="s">
        <v>603</v>
      </c>
      <c r="I671" s="4" t="s">
        <v>97</v>
      </c>
      <c r="J671" s="16">
        <v>36.4</v>
      </c>
      <c r="K671" s="16">
        <v>0</v>
      </c>
      <c r="L671" s="9">
        <v>0</v>
      </c>
      <c r="M671" s="9">
        <v>0</v>
      </c>
      <c r="N671" s="10">
        <v>0</v>
      </c>
      <c r="O671" s="53">
        <v>0</v>
      </c>
    </row>
    <row r="672" spans="2:15" x14ac:dyDescent="0.25">
      <c r="B672" s="51" t="s">
        <v>21</v>
      </c>
      <c r="C672" s="3" t="s">
        <v>250</v>
      </c>
      <c r="D672" s="31" t="s">
        <v>2669</v>
      </c>
      <c r="E672" s="23" t="s">
        <v>2732</v>
      </c>
      <c r="F672" s="24">
        <v>34668</v>
      </c>
      <c r="G672" s="3" t="s">
        <v>617</v>
      </c>
      <c r="H672" s="4" t="s">
        <v>618</v>
      </c>
      <c r="I672" s="4" t="s">
        <v>60</v>
      </c>
      <c r="J672" s="16">
        <v>42.2</v>
      </c>
      <c r="K672" s="16">
        <v>0</v>
      </c>
      <c r="L672" s="9">
        <v>0</v>
      </c>
      <c r="M672" s="9">
        <v>0</v>
      </c>
      <c r="N672" s="10">
        <v>0</v>
      </c>
      <c r="O672" s="53">
        <v>0</v>
      </c>
    </row>
    <row r="673" spans="2:15" x14ac:dyDescent="0.25">
      <c r="B673" s="51" t="s">
        <v>21</v>
      </c>
      <c r="C673" s="3" t="s">
        <v>250</v>
      </c>
      <c r="D673" s="31" t="s">
        <v>2669</v>
      </c>
      <c r="E673" s="23" t="s">
        <v>2732</v>
      </c>
      <c r="F673" s="24">
        <v>34668</v>
      </c>
      <c r="G673" s="3" t="s">
        <v>619</v>
      </c>
      <c r="H673" s="4" t="s">
        <v>290</v>
      </c>
      <c r="I673" s="4" t="s">
        <v>42</v>
      </c>
      <c r="J673" s="16">
        <v>82.2</v>
      </c>
      <c r="K673" s="16">
        <v>0</v>
      </c>
      <c r="L673" s="9">
        <v>0</v>
      </c>
      <c r="M673" s="9">
        <v>0</v>
      </c>
      <c r="N673" s="10">
        <v>0</v>
      </c>
      <c r="O673" s="53">
        <v>0</v>
      </c>
    </row>
    <row r="674" spans="2:15" x14ac:dyDescent="0.25">
      <c r="B674" s="51" t="s">
        <v>21</v>
      </c>
      <c r="C674" s="3" t="s">
        <v>250</v>
      </c>
      <c r="D674" s="31" t="s">
        <v>2669</v>
      </c>
      <c r="E674" s="23" t="s">
        <v>2732</v>
      </c>
      <c r="F674" s="24">
        <v>34668</v>
      </c>
      <c r="G674" s="3" t="s">
        <v>620</v>
      </c>
      <c r="H674" s="4" t="s">
        <v>603</v>
      </c>
      <c r="I674" s="4" t="s">
        <v>32</v>
      </c>
      <c r="J674" s="16">
        <v>36.4</v>
      </c>
      <c r="K674" s="16">
        <v>0</v>
      </c>
      <c r="L674" s="9">
        <v>0</v>
      </c>
      <c r="M674" s="9">
        <v>0</v>
      </c>
      <c r="N674" s="10">
        <v>0</v>
      </c>
      <c r="O674" s="53">
        <v>0</v>
      </c>
    </row>
    <row r="675" spans="2:15" x14ac:dyDescent="0.25">
      <c r="B675" s="51" t="s">
        <v>21</v>
      </c>
      <c r="C675" s="3" t="s">
        <v>250</v>
      </c>
      <c r="D675" s="31" t="s">
        <v>2669</v>
      </c>
      <c r="E675" s="23" t="s">
        <v>2732</v>
      </c>
      <c r="F675" s="24">
        <v>34668</v>
      </c>
      <c r="G675" s="3" t="s">
        <v>621</v>
      </c>
      <c r="H675" s="4" t="s">
        <v>316</v>
      </c>
      <c r="I675" s="4" t="s">
        <v>622</v>
      </c>
      <c r="J675" s="16">
        <v>220</v>
      </c>
      <c r="K675" s="16">
        <v>0</v>
      </c>
      <c r="L675" s="9">
        <v>0</v>
      </c>
      <c r="M675" s="9">
        <v>0</v>
      </c>
      <c r="N675" s="10">
        <v>0</v>
      </c>
      <c r="O675" s="53">
        <v>0</v>
      </c>
    </row>
    <row r="676" spans="2:15" x14ac:dyDescent="0.25">
      <c r="B676" s="51" t="s">
        <v>21</v>
      </c>
      <c r="C676" s="3" t="s">
        <v>250</v>
      </c>
      <c r="D676" s="31" t="s">
        <v>2669</v>
      </c>
      <c r="E676" s="23" t="s">
        <v>2732</v>
      </c>
      <c r="F676" s="24">
        <v>34668</v>
      </c>
      <c r="G676" s="3" t="s">
        <v>623</v>
      </c>
      <c r="H676" s="4" t="s">
        <v>624</v>
      </c>
      <c r="I676" s="4" t="s">
        <v>97</v>
      </c>
      <c r="J676" s="16">
        <v>163</v>
      </c>
      <c r="K676" s="16">
        <v>0</v>
      </c>
      <c r="L676" s="9">
        <v>0</v>
      </c>
      <c r="M676" s="9">
        <v>0</v>
      </c>
      <c r="N676" s="10">
        <v>0</v>
      </c>
      <c r="O676" s="53">
        <v>0</v>
      </c>
    </row>
    <row r="677" spans="2:15" x14ac:dyDescent="0.25">
      <c r="B677" s="51" t="s">
        <v>21</v>
      </c>
      <c r="C677" s="3" t="s">
        <v>250</v>
      </c>
      <c r="D677" s="31" t="s">
        <v>2669</v>
      </c>
      <c r="E677" s="23" t="s">
        <v>2732</v>
      </c>
      <c r="F677" s="24">
        <v>34668</v>
      </c>
      <c r="G677" s="3" t="s">
        <v>625</v>
      </c>
      <c r="H677" s="4" t="s">
        <v>626</v>
      </c>
      <c r="I677" s="4" t="s">
        <v>97</v>
      </c>
      <c r="J677" s="16">
        <v>61</v>
      </c>
      <c r="K677" s="16">
        <v>0</v>
      </c>
      <c r="L677" s="9">
        <v>0</v>
      </c>
      <c r="M677" s="9">
        <v>0</v>
      </c>
      <c r="N677" s="10">
        <v>0</v>
      </c>
      <c r="O677" s="53">
        <v>0</v>
      </c>
    </row>
    <row r="678" spans="2:15" x14ac:dyDescent="0.25">
      <c r="B678" s="51" t="s">
        <v>21</v>
      </c>
      <c r="C678" s="3" t="s">
        <v>250</v>
      </c>
      <c r="D678" s="31" t="s">
        <v>2669</v>
      </c>
      <c r="E678" s="23" t="s">
        <v>2732</v>
      </c>
      <c r="F678" s="24">
        <v>34668</v>
      </c>
      <c r="G678" s="3" t="s">
        <v>627</v>
      </c>
      <c r="H678" s="4" t="s">
        <v>339</v>
      </c>
      <c r="I678" s="4" t="s">
        <v>482</v>
      </c>
      <c r="J678" s="16">
        <v>122</v>
      </c>
      <c r="K678" s="16">
        <v>0</v>
      </c>
      <c r="L678" s="9">
        <v>0</v>
      </c>
      <c r="M678" s="9">
        <v>0</v>
      </c>
      <c r="N678" s="10">
        <v>0</v>
      </c>
      <c r="O678" s="53">
        <v>0</v>
      </c>
    </row>
    <row r="679" spans="2:15" x14ac:dyDescent="0.25">
      <c r="B679" s="51" t="s">
        <v>21</v>
      </c>
      <c r="C679" s="3" t="s">
        <v>250</v>
      </c>
      <c r="D679" s="31" t="s">
        <v>2669</v>
      </c>
      <c r="E679" s="23" t="s">
        <v>2732</v>
      </c>
      <c r="F679" s="24">
        <v>34668</v>
      </c>
      <c r="G679" s="3" t="s">
        <v>628</v>
      </c>
      <c r="H679" s="4" t="s">
        <v>629</v>
      </c>
      <c r="I679" s="4" t="s">
        <v>51</v>
      </c>
      <c r="J679" s="16">
        <v>120</v>
      </c>
      <c r="K679" s="16">
        <v>0</v>
      </c>
      <c r="L679" s="9">
        <v>0</v>
      </c>
      <c r="M679" s="9">
        <v>0</v>
      </c>
      <c r="N679" s="10">
        <v>0</v>
      </c>
      <c r="O679" s="53">
        <v>0</v>
      </c>
    </row>
    <row r="680" spans="2:15" x14ac:dyDescent="0.25">
      <c r="B680" s="51" t="s">
        <v>21</v>
      </c>
      <c r="C680" s="3" t="s">
        <v>250</v>
      </c>
      <c r="D680" s="31" t="s">
        <v>2669</v>
      </c>
      <c r="E680" s="23" t="s">
        <v>2732</v>
      </c>
      <c r="F680" s="24">
        <v>34668</v>
      </c>
      <c r="G680" s="3" t="s">
        <v>630</v>
      </c>
      <c r="H680" s="4" t="s">
        <v>631</v>
      </c>
      <c r="I680" s="4" t="s">
        <v>44</v>
      </c>
      <c r="J680" s="16">
        <v>36.4</v>
      </c>
      <c r="K680" s="16">
        <v>0</v>
      </c>
      <c r="L680" s="9">
        <v>0</v>
      </c>
      <c r="M680" s="9">
        <v>0</v>
      </c>
      <c r="N680" s="10">
        <v>0</v>
      </c>
      <c r="O680" s="53">
        <v>0</v>
      </c>
    </row>
    <row r="681" spans="2:15" x14ac:dyDescent="0.25">
      <c r="B681" s="51" t="s">
        <v>21</v>
      </c>
      <c r="C681" s="3" t="s">
        <v>250</v>
      </c>
      <c r="D681" s="31" t="s">
        <v>2669</v>
      </c>
      <c r="E681" s="23" t="s">
        <v>2732</v>
      </c>
      <c r="F681" s="24">
        <v>34668</v>
      </c>
      <c r="G681" s="3" t="s">
        <v>632</v>
      </c>
      <c r="H681" s="4" t="s">
        <v>603</v>
      </c>
      <c r="I681" s="4" t="s">
        <v>97</v>
      </c>
      <c r="J681" s="16">
        <v>36.4</v>
      </c>
      <c r="K681" s="16">
        <v>0</v>
      </c>
      <c r="L681" s="9">
        <v>0</v>
      </c>
      <c r="M681" s="9">
        <v>0</v>
      </c>
      <c r="N681" s="10">
        <v>0</v>
      </c>
      <c r="O681" s="53">
        <v>0</v>
      </c>
    </row>
    <row r="682" spans="2:15" x14ac:dyDescent="0.25">
      <c r="B682" s="51" t="s">
        <v>21</v>
      </c>
      <c r="C682" s="3" t="s">
        <v>250</v>
      </c>
      <c r="D682" s="31" t="s">
        <v>2669</v>
      </c>
      <c r="E682" s="23" t="s">
        <v>2732</v>
      </c>
      <c r="F682" s="24">
        <v>34729</v>
      </c>
      <c r="G682" s="3" t="s">
        <v>633</v>
      </c>
      <c r="H682" s="4" t="s">
        <v>634</v>
      </c>
      <c r="I682" s="4" t="s">
        <v>25</v>
      </c>
      <c r="J682" s="16">
        <v>555</v>
      </c>
      <c r="K682" s="16">
        <v>0</v>
      </c>
      <c r="L682" s="9">
        <v>0</v>
      </c>
      <c r="M682" s="9">
        <v>0</v>
      </c>
      <c r="N682" s="10">
        <v>0</v>
      </c>
      <c r="O682" s="53">
        <v>0</v>
      </c>
    </row>
    <row r="683" spans="2:15" x14ac:dyDescent="0.25">
      <c r="B683" s="51" t="s">
        <v>21</v>
      </c>
      <c r="C683" s="3" t="s">
        <v>250</v>
      </c>
      <c r="D683" s="31" t="s">
        <v>2669</v>
      </c>
      <c r="E683" s="23" t="s">
        <v>2732</v>
      </c>
      <c r="F683" s="24">
        <v>34758</v>
      </c>
      <c r="G683" s="3" t="s">
        <v>635</v>
      </c>
      <c r="H683" s="4" t="s">
        <v>636</v>
      </c>
      <c r="I683" s="4" t="s">
        <v>44</v>
      </c>
      <c r="J683" s="16">
        <v>891</v>
      </c>
      <c r="K683" s="16">
        <v>0</v>
      </c>
      <c r="L683" s="9">
        <v>0</v>
      </c>
      <c r="M683" s="9">
        <v>0</v>
      </c>
      <c r="N683" s="10">
        <v>0</v>
      </c>
      <c r="O683" s="53">
        <v>0</v>
      </c>
    </row>
    <row r="684" spans="2:15" x14ac:dyDescent="0.25">
      <c r="B684" s="51" t="s">
        <v>21</v>
      </c>
      <c r="C684" s="3" t="s">
        <v>250</v>
      </c>
      <c r="D684" s="31" t="s">
        <v>2669</v>
      </c>
      <c r="E684" s="23" t="s">
        <v>2732</v>
      </c>
      <c r="F684" s="24">
        <v>34819</v>
      </c>
      <c r="G684" s="3" t="s">
        <v>637</v>
      </c>
      <c r="H684" s="4" t="s">
        <v>339</v>
      </c>
      <c r="I684" s="4" t="s">
        <v>36</v>
      </c>
      <c r="J684" s="16">
        <v>148</v>
      </c>
      <c r="K684" s="16">
        <v>0</v>
      </c>
      <c r="L684" s="9">
        <v>0</v>
      </c>
      <c r="M684" s="9">
        <v>0</v>
      </c>
      <c r="N684" s="10">
        <v>0</v>
      </c>
      <c r="O684" s="53">
        <v>0</v>
      </c>
    </row>
    <row r="685" spans="2:15" x14ac:dyDescent="0.25">
      <c r="B685" s="51" t="s">
        <v>21</v>
      </c>
      <c r="C685" s="3" t="s">
        <v>250</v>
      </c>
      <c r="D685" s="31" t="s">
        <v>2669</v>
      </c>
      <c r="E685" s="23" t="s">
        <v>2732</v>
      </c>
      <c r="F685" s="24">
        <v>34819</v>
      </c>
      <c r="G685" s="3" t="s">
        <v>638</v>
      </c>
      <c r="H685" s="4" t="s">
        <v>320</v>
      </c>
      <c r="I685" s="4" t="s">
        <v>27</v>
      </c>
      <c r="J685" s="16">
        <v>55</v>
      </c>
      <c r="K685" s="16">
        <v>0</v>
      </c>
      <c r="L685" s="9">
        <v>0</v>
      </c>
      <c r="M685" s="9">
        <v>0</v>
      </c>
      <c r="N685" s="10">
        <v>0</v>
      </c>
      <c r="O685" s="53">
        <v>0</v>
      </c>
    </row>
    <row r="686" spans="2:15" x14ac:dyDescent="0.25">
      <c r="B686" s="51" t="s">
        <v>21</v>
      </c>
      <c r="C686" s="3" t="s">
        <v>250</v>
      </c>
      <c r="D686" s="31" t="s">
        <v>2669</v>
      </c>
      <c r="E686" s="23" t="s">
        <v>2732</v>
      </c>
      <c r="F686" s="24">
        <v>34819</v>
      </c>
      <c r="G686" s="3" t="s">
        <v>639</v>
      </c>
      <c r="H686" s="4" t="s">
        <v>255</v>
      </c>
      <c r="I686" s="4" t="s">
        <v>54</v>
      </c>
      <c r="J686" s="16">
        <v>198</v>
      </c>
      <c r="K686" s="16">
        <v>0</v>
      </c>
      <c r="L686" s="9">
        <v>0</v>
      </c>
      <c r="M686" s="9">
        <v>0</v>
      </c>
      <c r="N686" s="10">
        <v>0</v>
      </c>
      <c r="O686" s="53">
        <v>0</v>
      </c>
    </row>
    <row r="687" spans="2:15" x14ac:dyDescent="0.25">
      <c r="B687" s="51" t="s">
        <v>21</v>
      </c>
      <c r="C687" s="3" t="s">
        <v>250</v>
      </c>
      <c r="D687" s="31" t="s">
        <v>2669</v>
      </c>
      <c r="E687" s="23" t="s">
        <v>2732</v>
      </c>
      <c r="F687" s="24">
        <v>34819</v>
      </c>
      <c r="G687" s="3" t="s">
        <v>640</v>
      </c>
      <c r="H687" s="4" t="s">
        <v>301</v>
      </c>
      <c r="I687" s="4" t="s">
        <v>127</v>
      </c>
      <c r="J687" s="16">
        <v>49</v>
      </c>
      <c r="K687" s="16">
        <v>0</v>
      </c>
      <c r="L687" s="9">
        <v>0</v>
      </c>
      <c r="M687" s="9">
        <v>0</v>
      </c>
      <c r="N687" s="10">
        <v>0</v>
      </c>
      <c r="O687" s="53">
        <v>0</v>
      </c>
    </row>
    <row r="688" spans="2:15" x14ac:dyDescent="0.25">
      <c r="B688" s="51" t="s">
        <v>21</v>
      </c>
      <c r="C688" s="3" t="s">
        <v>250</v>
      </c>
      <c r="D688" s="31" t="s">
        <v>2669</v>
      </c>
      <c r="E688" s="23" t="s">
        <v>2732</v>
      </c>
      <c r="F688" s="24">
        <v>34819</v>
      </c>
      <c r="G688" s="3" t="s">
        <v>641</v>
      </c>
      <c r="H688" s="4" t="s">
        <v>605</v>
      </c>
      <c r="I688" s="4" t="s">
        <v>235</v>
      </c>
      <c r="J688" s="16">
        <v>49</v>
      </c>
      <c r="K688" s="16">
        <v>0</v>
      </c>
      <c r="L688" s="9">
        <v>0</v>
      </c>
      <c r="M688" s="9">
        <v>0</v>
      </c>
      <c r="N688" s="10">
        <v>0</v>
      </c>
      <c r="O688" s="53">
        <v>0</v>
      </c>
    </row>
    <row r="689" spans="2:15" x14ac:dyDescent="0.25">
      <c r="B689" s="51" t="s">
        <v>21</v>
      </c>
      <c r="C689" s="3" t="s">
        <v>250</v>
      </c>
      <c r="D689" s="31" t="s">
        <v>2669</v>
      </c>
      <c r="E689" s="23" t="s">
        <v>2732</v>
      </c>
      <c r="F689" s="24">
        <v>34819</v>
      </c>
      <c r="G689" s="3" t="s">
        <v>642</v>
      </c>
      <c r="H689" s="4" t="s">
        <v>353</v>
      </c>
      <c r="I689" s="4" t="s">
        <v>44</v>
      </c>
      <c r="J689" s="16">
        <v>289</v>
      </c>
      <c r="K689" s="16">
        <v>0</v>
      </c>
      <c r="L689" s="9">
        <v>0</v>
      </c>
      <c r="M689" s="9">
        <v>0</v>
      </c>
      <c r="N689" s="10">
        <v>0</v>
      </c>
      <c r="O689" s="53">
        <v>0</v>
      </c>
    </row>
    <row r="690" spans="2:15" x14ac:dyDescent="0.25">
      <c r="B690" s="51" t="s">
        <v>21</v>
      </c>
      <c r="C690" s="3" t="s">
        <v>250</v>
      </c>
      <c r="D690" s="31" t="s">
        <v>2669</v>
      </c>
      <c r="E690" s="23" t="s">
        <v>2732</v>
      </c>
      <c r="F690" s="24">
        <v>34819</v>
      </c>
      <c r="G690" s="3" t="s">
        <v>643</v>
      </c>
      <c r="H690" s="4" t="s">
        <v>644</v>
      </c>
      <c r="I690" s="4" t="s">
        <v>51</v>
      </c>
      <c r="J690" s="16">
        <v>89</v>
      </c>
      <c r="K690" s="16">
        <v>0</v>
      </c>
      <c r="L690" s="9">
        <v>0</v>
      </c>
      <c r="M690" s="9">
        <v>0</v>
      </c>
      <c r="N690" s="10">
        <v>0</v>
      </c>
      <c r="O690" s="53">
        <v>0</v>
      </c>
    </row>
    <row r="691" spans="2:15" x14ac:dyDescent="0.25">
      <c r="B691" s="51" t="s">
        <v>21</v>
      </c>
      <c r="C691" s="3" t="s">
        <v>250</v>
      </c>
      <c r="D691" s="31" t="s">
        <v>2669</v>
      </c>
      <c r="E691" s="23" t="s">
        <v>2732</v>
      </c>
      <c r="F691" s="24">
        <v>34819</v>
      </c>
      <c r="G691" s="3" t="s">
        <v>645</v>
      </c>
      <c r="H691" s="4" t="s">
        <v>646</v>
      </c>
      <c r="I691" s="4" t="s">
        <v>42</v>
      </c>
      <c r="J691" s="16">
        <v>79</v>
      </c>
      <c r="K691" s="16">
        <v>0</v>
      </c>
      <c r="L691" s="9">
        <v>0</v>
      </c>
      <c r="M691" s="9">
        <v>0</v>
      </c>
      <c r="N691" s="10">
        <v>0</v>
      </c>
      <c r="O691" s="53">
        <v>0</v>
      </c>
    </row>
    <row r="692" spans="2:15" x14ac:dyDescent="0.25">
      <c r="B692" s="51" t="s">
        <v>21</v>
      </c>
      <c r="C692" s="3" t="s">
        <v>250</v>
      </c>
      <c r="D692" s="31" t="s">
        <v>2669</v>
      </c>
      <c r="E692" s="23" t="s">
        <v>2732</v>
      </c>
      <c r="F692" s="24">
        <v>34819</v>
      </c>
      <c r="G692" s="3" t="s">
        <v>647</v>
      </c>
      <c r="H692" s="4" t="s">
        <v>303</v>
      </c>
      <c r="I692" s="4" t="s">
        <v>36</v>
      </c>
      <c r="J692" s="16">
        <v>79</v>
      </c>
      <c r="K692" s="16">
        <v>0</v>
      </c>
      <c r="L692" s="9">
        <v>0</v>
      </c>
      <c r="M692" s="9">
        <v>0</v>
      </c>
      <c r="N692" s="10">
        <v>0</v>
      </c>
      <c r="O692" s="53">
        <v>0</v>
      </c>
    </row>
    <row r="693" spans="2:15" x14ac:dyDescent="0.25">
      <c r="B693" s="51" t="s">
        <v>21</v>
      </c>
      <c r="C693" s="3" t="s">
        <v>250</v>
      </c>
      <c r="D693" s="31" t="s">
        <v>2669</v>
      </c>
      <c r="E693" s="23" t="s">
        <v>2732</v>
      </c>
      <c r="F693" s="24">
        <v>34819</v>
      </c>
      <c r="G693" s="3" t="s">
        <v>648</v>
      </c>
      <c r="H693" s="4" t="s">
        <v>339</v>
      </c>
      <c r="I693" s="4" t="s">
        <v>36</v>
      </c>
      <c r="J693" s="16">
        <v>89</v>
      </c>
      <c r="K693" s="16">
        <v>0</v>
      </c>
      <c r="L693" s="9">
        <v>0</v>
      </c>
      <c r="M693" s="9">
        <v>0</v>
      </c>
      <c r="N693" s="10">
        <v>0</v>
      </c>
      <c r="O693" s="53">
        <v>0</v>
      </c>
    </row>
    <row r="694" spans="2:15" x14ac:dyDescent="0.25">
      <c r="B694" s="51" t="s">
        <v>21</v>
      </c>
      <c r="C694" s="3" t="s">
        <v>250</v>
      </c>
      <c r="D694" s="31" t="s">
        <v>2669</v>
      </c>
      <c r="E694" s="23" t="s">
        <v>2732</v>
      </c>
      <c r="F694" s="24">
        <v>34819</v>
      </c>
      <c r="G694" s="3" t="s">
        <v>649</v>
      </c>
      <c r="H694" s="4" t="s">
        <v>301</v>
      </c>
      <c r="I694" s="4" t="s">
        <v>36</v>
      </c>
      <c r="J694" s="16">
        <v>49</v>
      </c>
      <c r="K694" s="16">
        <v>0</v>
      </c>
      <c r="L694" s="9">
        <v>0</v>
      </c>
      <c r="M694" s="9">
        <v>0</v>
      </c>
      <c r="N694" s="10">
        <v>0</v>
      </c>
      <c r="O694" s="53">
        <v>0</v>
      </c>
    </row>
    <row r="695" spans="2:15" x14ac:dyDescent="0.25">
      <c r="B695" s="51" t="s">
        <v>21</v>
      </c>
      <c r="C695" s="3" t="s">
        <v>250</v>
      </c>
      <c r="D695" s="31" t="s">
        <v>2669</v>
      </c>
      <c r="E695" s="23" t="s">
        <v>2732</v>
      </c>
      <c r="F695" s="24">
        <v>34819</v>
      </c>
      <c r="G695" s="3" t="s">
        <v>650</v>
      </c>
      <c r="H695" s="4" t="s">
        <v>301</v>
      </c>
      <c r="I695" s="4" t="s">
        <v>36</v>
      </c>
      <c r="J695" s="16">
        <v>49</v>
      </c>
      <c r="K695" s="16">
        <v>0</v>
      </c>
      <c r="L695" s="9">
        <v>0</v>
      </c>
      <c r="M695" s="9">
        <v>0</v>
      </c>
      <c r="N695" s="10">
        <v>0</v>
      </c>
      <c r="O695" s="53">
        <v>0</v>
      </c>
    </row>
    <row r="696" spans="2:15" x14ac:dyDescent="0.25">
      <c r="B696" s="51" t="s">
        <v>21</v>
      </c>
      <c r="C696" s="3" t="s">
        <v>250</v>
      </c>
      <c r="D696" s="31" t="s">
        <v>2669</v>
      </c>
      <c r="E696" s="23" t="s">
        <v>2732</v>
      </c>
      <c r="F696" s="24">
        <v>34819</v>
      </c>
      <c r="G696" s="3" t="s">
        <v>651</v>
      </c>
      <c r="H696" s="4" t="s">
        <v>301</v>
      </c>
      <c r="I696" s="4" t="s">
        <v>36</v>
      </c>
      <c r="J696" s="16">
        <v>49</v>
      </c>
      <c r="K696" s="16">
        <v>0</v>
      </c>
      <c r="L696" s="9">
        <v>0</v>
      </c>
      <c r="M696" s="9">
        <v>0</v>
      </c>
      <c r="N696" s="10">
        <v>0</v>
      </c>
      <c r="O696" s="53">
        <v>0</v>
      </c>
    </row>
    <row r="697" spans="2:15" x14ac:dyDescent="0.25">
      <c r="B697" s="51" t="s">
        <v>21</v>
      </c>
      <c r="C697" s="3" t="s">
        <v>250</v>
      </c>
      <c r="D697" s="31" t="s">
        <v>2669</v>
      </c>
      <c r="E697" s="23" t="s">
        <v>2732</v>
      </c>
      <c r="F697" s="24">
        <v>34911</v>
      </c>
      <c r="G697" s="3" t="s">
        <v>652</v>
      </c>
      <c r="H697" s="4" t="s">
        <v>301</v>
      </c>
      <c r="I697" s="4" t="s">
        <v>34</v>
      </c>
      <c r="J697" s="16">
        <v>43</v>
      </c>
      <c r="K697" s="16">
        <v>0</v>
      </c>
      <c r="L697" s="9">
        <v>0</v>
      </c>
      <c r="M697" s="9">
        <v>0</v>
      </c>
      <c r="N697" s="10">
        <v>0</v>
      </c>
      <c r="O697" s="53">
        <v>0</v>
      </c>
    </row>
    <row r="698" spans="2:15" x14ac:dyDescent="0.25">
      <c r="B698" s="51" t="s">
        <v>21</v>
      </c>
      <c r="C698" s="3" t="s">
        <v>250</v>
      </c>
      <c r="D698" s="31" t="s">
        <v>2669</v>
      </c>
      <c r="E698" s="23" t="s">
        <v>2732</v>
      </c>
      <c r="F698" s="24">
        <v>34911</v>
      </c>
      <c r="G698" s="3" t="s">
        <v>653</v>
      </c>
      <c r="H698" s="4" t="s">
        <v>301</v>
      </c>
      <c r="I698" s="4" t="s">
        <v>30</v>
      </c>
      <c r="J698" s="16">
        <v>43</v>
      </c>
      <c r="K698" s="16">
        <v>0</v>
      </c>
      <c r="L698" s="9">
        <v>0</v>
      </c>
      <c r="M698" s="9">
        <v>0</v>
      </c>
      <c r="N698" s="10">
        <v>0</v>
      </c>
      <c r="O698" s="53">
        <v>0</v>
      </c>
    </row>
    <row r="699" spans="2:15" x14ac:dyDescent="0.25">
      <c r="B699" s="51" t="s">
        <v>21</v>
      </c>
      <c r="C699" s="3" t="s">
        <v>250</v>
      </c>
      <c r="D699" s="31" t="s">
        <v>2669</v>
      </c>
      <c r="E699" s="23" t="s">
        <v>2732</v>
      </c>
      <c r="F699" s="24">
        <v>34911</v>
      </c>
      <c r="G699" s="3" t="s">
        <v>654</v>
      </c>
      <c r="H699" s="4" t="s">
        <v>629</v>
      </c>
      <c r="I699" s="4" t="s">
        <v>66</v>
      </c>
      <c r="J699" s="16">
        <v>200</v>
      </c>
      <c r="K699" s="16">
        <v>0</v>
      </c>
      <c r="L699" s="9">
        <v>0</v>
      </c>
      <c r="M699" s="9">
        <v>0</v>
      </c>
      <c r="N699" s="10">
        <v>0</v>
      </c>
      <c r="O699" s="53">
        <v>0</v>
      </c>
    </row>
    <row r="700" spans="2:15" x14ac:dyDescent="0.25">
      <c r="B700" s="51" t="s">
        <v>21</v>
      </c>
      <c r="C700" s="3" t="s">
        <v>250</v>
      </c>
      <c r="D700" s="31" t="s">
        <v>2669</v>
      </c>
      <c r="E700" s="23" t="s">
        <v>2732</v>
      </c>
      <c r="F700" s="24">
        <v>34911</v>
      </c>
      <c r="G700" s="3" t="s">
        <v>655</v>
      </c>
      <c r="H700" s="4" t="s">
        <v>307</v>
      </c>
      <c r="I700" s="4" t="s">
        <v>44</v>
      </c>
      <c r="J700" s="16">
        <v>43</v>
      </c>
      <c r="K700" s="16">
        <v>0</v>
      </c>
      <c r="L700" s="9">
        <v>0</v>
      </c>
      <c r="M700" s="9">
        <v>0</v>
      </c>
      <c r="N700" s="10">
        <v>0</v>
      </c>
      <c r="O700" s="53">
        <v>0</v>
      </c>
    </row>
    <row r="701" spans="2:15" x14ac:dyDescent="0.25">
      <c r="B701" s="51" t="s">
        <v>21</v>
      </c>
      <c r="C701" s="3" t="s">
        <v>250</v>
      </c>
      <c r="D701" s="31" t="s">
        <v>2669</v>
      </c>
      <c r="E701" s="23" t="s">
        <v>2732</v>
      </c>
      <c r="F701" s="24">
        <v>34911</v>
      </c>
      <c r="G701" s="3" t="s">
        <v>656</v>
      </c>
      <c r="H701" s="4" t="s">
        <v>339</v>
      </c>
      <c r="I701" s="4" t="s">
        <v>54</v>
      </c>
      <c r="J701" s="16">
        <v>210</v>
      </c>
      <c r="K701" s="16">
        <v>0</v>
      </c>
      <c r="L701" s="9">
        <v>0</v>
      </c>
      <c r="M701" s="9">
        <v>0</v>
      </c>
      <c r="N701" s="10">
        <v>0</v>
      </c>
      <c r="O701" s="53">
        <v>0</v>
      </c>
    </row>
    <row r="702" spans="2:15" x14ac:dyDescent="0.25">
      <c r="B702" s="51" t="s">
        <v>21</v>
      </c>
      <c r="C702" s="3" t="s">
        <v>250</v>
      </c>
      <c r="D702" s="31" t="s">
        <v>2669</v>
      </c>
      <c r="E702" s="23" t="s">
        <v>2732</v>
      </c>
      <c r="F702" s="24">
        <v>34911</v>
      </c>
      <c r="G702" s="3" t="s">
        <v>657</v>
      </c>
      <c r="H702" s="4" t="s">
        <v>301</v>
      </c>
      <c r="I702" s="4" t="s">
        <v>85</v>
      </c>
      <c r="J702" s="16">
        <v>43</v>
      </c>
      <c r="K702" s="16">
        <v>0</v>
      </c>
      <c r="L702" s="9">
        <v>0</v>
      </c>
      <c r="M702" s="9">
        <v>0</v>
      </c>
      <c r="N702" s="10">
        <v>0</v>
      </c>
      <c r="O702" s="53">
        <v>0</v>
      </c>
    </row>
    <row r="703" spans="2:15" x14ac:dyDescent="0.25">
      <c r="B703" s="51" t="s">
        <v>21</v>
      </c>
      <c r="C703" s="3" t="s">
        <v>250</v>
      </c>
      <c r="D703" s="31" t="s">
        <v>2669</v>
      </c>
      <c r="E703" s="23" t="s">
        <v>2732</v>
      </c>
      <c r="F703" s="24">
        <v>34911</v>
      </c>
      <c r="G703" s="3" t="s">
        <v>658</v>
      </c>
      <c r="H703" s="4" t="s">
        <v>301</v>
      </c>
      <c r="I703" s="4" t="s">
        <v>42</v>
      </c>
      <c r="J703" s="16">
        <v>43</v>
      </c>
      <c r="K703" s="16">
        <v>0</v>
      </c>
      <c r="L703" s="9">
        <v>0</v>
      </c>
      <c r="M703" s="9">
        <v>0</v>
      </c>
      <c r="N703" s="10">
        <v>0</v>
      </c>
      <c r="O703" s="53">
        <v>0</v>
      </c>
    </row>
    <row r="704" spans="2:15" x14ac:dyDescent="0.25">
      <c r="B704" s="51" t="s">
        <v>21</v>
      </c>
      <c r="C704" s="3" t="s">
        <v>250</v>
      </c>
      <c r="D704" s="31" t="s">
        <v>2669</v>
      </c>
      <c r="E704" s="23" t="s">
        <v>2732</v>
      </c>
      <c r="F704" s="24">
        <v>34911</v>
      </c>
      <c r="G704" s="3" t="s">
        <v>659</v>
      </c>
      <c r="H704" s="4" t="s">
        <v>339</v>
      </c>
      <c r="I704" s="4" t="s">
        <v>32</v>
      </c>
      <c r="J704" s="16">
        <v>210</v>
      </c>
      <c r="K704" s="16">
        <v>0</v>
      </c>
      <c r="L704" s="9">
        <v>0</v>
      </c>
      <c r="M704" s="9">
        <v>0</v>
      </c>
      <c r="N704" s="10">
        <v>0</v>
      </c>
      <c r="O704" s="53">
        <v>0</v>
      </c>
    </row>
    <row r="705" spans="2:15" x14ac:dyDescent="0.25">
      <c r="B705" s="51" t="s">
        <v>21</v>
      </c>
      <c r="C705" s="3" t="s">
        <v>250</v>
      </c>
      <c r="D705" s="31" t="s">
        <v>2669</v>
      </c>
      <c r="E705" s="23" t="s">
        <v>2732</v>
      </c>
      <c r="F705" s="24">
        <v>34911</v>
      </c>
      <c r="G705" s="3" t="s">
        <v>660</v>
      </c>
      <c r="H705" s="4" t="s">
        <v>320</v>
      </c>
      <c r="I705" s="4" t="s">
        <v>44</v>
      </c>
      <c r="J705" s="16">
        <v>45</v>
      </c>
      <c r="K705" s="16">
        <v>0</v>
      </c>
      <c r="L705" s="9">
        <v>0</v>
      </c>
      <c r="M705" s="9">
        <v>0</v>
      </c>
      <c r="N705" s="10">
        <v>0</v>
      </c>
      <c r="O705" s="53">
        <v>0</v>
      </c>
    </row>
    <row r="706" spans="2:15" x14ac:dyDescent="0.25">
      <c r="B706" s="51" t="s">
        <v>21</v>
      </c>
      <c r="C706" s="3" t="s">
        <v>250</v>
      </c>
      <c r="D706" s="31" t="s">
        <v>2669</v>
      </c>
      <c r="E706" s="23" t="s">
        <v>2732</v>
      </c>
      <c r="F706" s="24">
        <v>34911</v>
      </c>
      <c r="G706" s="3" t="s">
        <v>661</v>
      </c>
      <c r="H706" s="4" t="s">
        <v>307</v>
      </c>
      <c r="I706" s="4" t="s">
        <v>482</v>
      </c>
      <c r="J706" s="16">
        <v>195</v>
      </c>
      <c r="K706" s="16">
        <v>0</v>
      </c>
      <c r="L706" s="9">
        <v>0</v>
      </c>
      <c r="M706" s="9">
        <v>0</v>
      </c>
      <c r="N706" s="10">
        <v>0</v>
      </c>
      <c r="O706" s="53">
        <v>0</v>
      </c>
    </row>
    <row r="707" spans="2:15" x14ac:dyDescent="0.25">
      <c r="B707" s="51" t="s">
        <v>21</v>
      </c>
      <c r="C707" s="3" t="s">
        <v>250</v>
      </c>
      <c r="D707" s="31" t="s">
        <v>2669</v>
      </c>
      <c r="E707" s="23" t="s">
        <v>2732</v>
      </c>
      <c r="F707" s="24">
        <v>34911</v>
      </c>
      <c r="G707" s="3" t="s">
        <v>662</v>
      </c>
      <c r="H707" s="4" t="s">
        <v>663</v>
      </c>
      <c r="I707" s="4" t="s">
        <v>75</v>
      </c>
      <c r="J707" s="16">
        <v>95</v>
      </c>
      <c r="K707" s="16">
        <v>0</v>
      </c>
      <c r="L707" s="9">
        <v>0</v>
      </c>
      <c r="M707" s="9">
        <v>0</v>
      </c>
      <c r="N707" s="10">
        <v>0</v>
      </c>
      <c r="O707" s="53">
        <v>0</v>
      </c>
    </row>
    <row r="708" spans="2:15" x14ac:dyDescent="0.25">
      <c r="B708" s="51" t="s">
        <v>21</v>
      </c>
      <c r="C708" s="3" t="s">
        <v>250</v>
      </c>
      <c r="D708" s="31" t="s">
        <v>2669</v>
      </c>
      <c r="E708" s="23" t="s">
        <v>2732</v>
      </c>
      <c r="F708" s="24">
        <v>34911</v>
      </c>
      <c r="G708" s="3" t="s">
        <v>664</v>
      </c>
      <c r="H708" s="4" t="s">
        <v>301</v>
      </c>
      <c r="I708" s="4" t="s">
        <v>414</v>
      </c>
      <c r="J708" s="16">
        <v>43</v>
      </c>
      <c r="K708" s="16">
        <v>0</v>
      </c>
      <c r="L708" s="9">
        <v>0</v>
      </c>
      <c r="M708" s="9">
        <v>0</v>
      </c>
      <c r="N708" s="10">
        <v>0</v>
      </c>
      <c r="O708" s="53">
        <v>0</v>
      </c>
    </row>
    <row r="709" spans="2:15" x14ac:dyDescent="0.25">
      <c r="B709" s="51" t="s">
        <v>21</v>
      </c>
      <c r="C709" s="3" t="s">
        <v>250</v>
      </c>
      <c r="D709" s="31" t="s">
        <v>2669</v>
      </c>
      <c r="E709" s="23" t="s">
        <v>2732</v>
      </c>
      <c r="F709" s="24">
        <v>34911</v>
      </c>
      <c r="G709" s="3" t="s">
        <v>665</v>
      </c>
      <c r="H709" s="4" t="s">
        <v>666</v>
      </c>
      <c r="I709" s="4" t="s">
        <v>34</v>
      </c>
      <c r="J709" s="16">
        <v>176</v>
      </c>
      <c r="K709" s="16">
        <v>0</v>
      </c>
      <c r="L709" s="9">
        <v>0</v>
      </c>
      <c r="M709" s="9">
        <v>0</v>
      </c>
      <c r="N709" s="10">
        <v>0</v>
      </c>
      <c r="O709" s="53">
        <v>0</v>
      </c>
    </row>
    <row r="710" spans="2:15" x14ac:dyDescent="0.25">
      <c r="B710" s="51" t="s">
        <v>21</v>
      </c>
      <c r="C710" s="3" t="s">
        <v>250</v>
      </c>
      <c r="D710" s="31" t="s">
        <v>2669</v>
      </c>
      <c r="E710" s="23" t="s">
        <v>2732</v>
      </c>
      <c r="F710" s="24">
        <v>34911</v>
      </c>
      <c r="G710" s="3" t="s">
        <v>667</v>
      </c>
      <c r="H710" s="4" t="s">
        <v>301</v>
      </c>
      <c r="I710" s="4" t="s">
        <v>34</v>
      </c>
      <c r="J710" s="16">
        <v>43</v>
      </c>
      <c r="K710" s="16">
        <v>0</v>
      </c>
      <c r="L710" s="9">
        <v>0</v>
      </c>
      <c r="M710" s="9">
        <v>0</v>
      </c>
      <c r="N710" s="10">
        <v>0</v>
      </c>
      <c r="O710" s="53">
        <v>0</v>
      </c>
    </row>
    <row r="711" spans="2:15" x14ac:dyDescent="0.25">
      <c r="B711" s="51" t="s">
        <v>21</v>
      </c>
      <c r="C711" s="3" t="s">
        <v>250</v>
      </c>
      <c r="D711" s="31" t="s">
        <v>2669</v>
      </c>
      <c r="E711" s="23" t="s">
        <v>2732</v>
      </c>
      <c r="F711" s="24">
        <v>34911</v>
      </c>
      <c r="G711" s="3" t="s">
        <v>668</v>
      </c>
      <c r="H711" s="4" t="s">
        <v>332</v>
      </c>
      <c r="I711" s="4" t="s">
        <v>34</v>
      </c>
      <c r="J711" s="16">
        <v>270</v>
      </c>
      <c r="K711" s="16">
        <v>0</v>
      </c>
      <c r="L711" s="9">
        <v>0</v>
      </c>
      <c r="M711" s="9">
        <v>0</v>
      </c>
      <c r="N711" s="10">
        <v>0</v>
      </c>
      <c r="O711" s="53">
        <v>0</v>
      </c>
    </row>
    <row r="712" spans="2:15" x14ac:dyDescent="0.25">
      <c r="B712" s="51" t="s">
        <v>21</v>
      </c>
      <c r="C712" s="3" t="s">
        <v>250</v>
      </c>
      <c r="D712" s="31" t="s">
        <v>2669</v>
      </c>
      <c r="E712" s="23" t="s">
        <v>2732</v>
      </c>
      <c r="F712" s="24">
        <v>34911</v>
      </c>
      <c r="G712" s="3" t="s">
        <v>669</v>
      </c>
      <c r="H712" s="4" t="s">
        <v>301</v>
      </c>
      <c r="I712" s="4" t="s">
        <v>34</v>
      </c>
      <c r="J712" s="16">
        <v>43</v>
      </c>
      <c r="K712" s="16">
        <v>0</v>
      </c>
      <c r="L712" s="9">
        <v>0</v>
      </c>
      <c r="M712" s="9">
        <v>0</v>
      </c>
      <c r="N712" s="10">
        <v>0</v>
      </c>
      <c r="O712" s="53">
        <v>0</v>
      </c>
    </row>
    <row r="713" spans="2:15" x14ac:dyDescent="0.25">
      <c r="B713" s="51" t="s">
        <v>21</v>
      </c>
      <c r="C713" s="3" t="s">
        <v>250</v>
      </c>
      <c r="D713" s="31" t="s">
        <v>2669</v>
      </c>
      <c r="E713" s="23" t="s">
        <v>2732</v>
      </c>
      <c r="F713" s="24">
        <v>34911</v>
      </c>
      <c r="G713" s="3" t="s">
        <v>670</v>
      </c>
      <c r="H713" s="4" t="s">
        <v>634</v>
      </c>
      <c r="I713" s="4" t="s">
        <v>160</v>
      </c>
      <c r="J713" s="16">
        <v>104</v>
      </c>
      <c r="K713" s="16">
        <v>0</v>
      </c>
      <c r="L713" s="9">
        <v>0</v>
      </c>
      <c r="M713" s="9">
        <v>0</v>
      </c>
      <c r="N713" s="10">
        <v>0</v>
      </c>
      <c r="O713" s="53">
        <v>0</v>
      </c>
    </row>
    <row r="714" spans="2:15" x14ac:dyDescent="0.25">
      <c r="B714" s="51" t="s">
        <v>21</v>
      </c>
      <c r="C714" s="3" t="s">
        <v>250</v>
      </c>
      <c r="D714" s="31" t="s">
        <v>2669</v>
      </c>
      <c r="E714" s="23" t="s">
        <v>2732</v>
      </c>
      <c r="F714" s="24">
        <v>34911</v>
      </c>
      <c r="G714" s="3" t="s">
        <v>671</v>
      </c>
      <c r="H714" s="4" t="s">
        <v>672</v>
      </c>
      <c r="I714" s="4" t="s">
        <v>39</v>
      </c>
      <c r="J714" s="16">
        <v>89</v>
      </c>
      <c r="K714" s="16">
        <v>0</v>
      </c>
      <c r="L714" s="9">
        <v>0</v>
      </c>
      <c r="M714" s="9">
        <v>0</v>
      </c>
      <c r="N714" s="10">
        <v>0</v>
      </c>
      <c r="O714" s="53">
        <v>0</v>
      </c>
    </row>
    <row r="715" spans="2:15" x14ac:dyDescent="0.25">
      <c r="B715" s="51" t="s">
        <v>21</v>
      </c>
      <c r="C715" s="3" t="s">
        <v>250</v>
      </c>
      <c r="D715" s="31" t="s">
        <v>2669</v>
      </c>
      <c r="E715" s="23" t="s">
        <v>2732</v>
      </c>
      <c r="F715" s="24">
        <v>34911</v>
      </c>
      <c r="G715" s="3" t="s">
        <v>673</v>
      </c>
      <c r="H715" s="4" t="s">
        <v>316</v>
      </c>
      <c r="I715" s="4" t="s">
        <v>30</v>
      </c>
      <c r="J715" s="16">
        <v>270</v>
      </c>
      <c r="K715" s="16">
        <v>0</v>
      </c>
      <c r="L715" s="9">
        <v>0</v>
      </c>
      <c r="M715" s="9">
        <v>0</v>
      </c>
      <c r="N715" s="10">
        <v>0</v>
      </c>
      <c r="O715" s="53">
        <v>0</v>
      </c>
    </row>
    <row r="716" spans="2:15" x14ac:dyDescent="0.25">
      <c r="B716" s="51" t="s">
        <v>21</v>
      </c>
      <c r="C716" s="3" t="s">
        <v>250</v>
      </c>
      <c r="D716" s="31" t="s">
        <v>2669</v>
      </c>
      <c r="E716" s="23" t="s">
        <v>2732</v>
      </c>
      <c r="F716" s="24">
        <v>34911</v>
      </c>
      <c r="G716" s="3" t="s">
        <v>674</v>
      </c>
      <c r="H716" s="4" t="s">
        <v>307</v>
      </c>
      <c r="I716" s="4" t="s">
        <v>66</v>
      </c>
      <c r="J716" s="16">
        <v>195</v>
      </c>
      <c r="K716" s="16">
        <v>0</v>
      </c>
      <c r="L716" s="9">
        <v>0</v>
      </c>
      <c r="M716" s="9">
        <v>0</v>
      </c>
      <c r="N716" s="10">
        <v>0</v>
      </c>
      <c r="O716" s="53">
        <v>0</v>
      </c>
    </row>
    <row r="717" spans="2:15" x14ac:dyDescent="0.25">
      <c r="B717" s="51" t="s">
        <v>21</v>
      </c>
      <c r="C717" s="3" t="s">
        <v>250</v>
      </c>
      <c r="D717" s="31" t="s">
        <v>2669</v>
      </c>
      <c r="E717" s="23" t="s">
        <v>2732</v>
      </c>
      <c r="F717" s="24">
        <v>34942</v>
      </c>
      <c r="G717" s="3" t="s">
        <v>675</v>
      </c>
      <c r="H717" s="4" t="s">
        <v>303</v>
      </c>
      <c r="I717" s="4" t="s">
        <v>30</v>
      </c>
      <c r="J717" s="16">
        <v>129</v>
      </c>
      <c r="K717" s="16">
        <v>0</v>
      </c>
      <c r="L717" s="9">
        <v>0</v>
      </c>
      <c r="M717" s="9">
        <v>0</v>
      </c>
      <c r="N717" s="10">
        <v>0</v>
      </c>
      <c r="O717" s="53">
        <v>0</v>
      </c>
    </row>
    <row r="718" spans="2:15" x14ac:dyDescent="0.25">
      <c r="B718" s="51" t="s">
        <v>21</v>
      </c>
      <c r="C718" s="3" t="s">
        <v>250</v>
      </c>
      <c r="D718" s="31" t="s">
        <v>2669</v>
      </c>
      <c r="E718" s="23" t="s">
        <v>2732</v>
      </c>
      <c r="F718" s="24">
        <v>34942</v>
      </c>
      <c r="G718" s="3" t="s">
        <v>676</v>
      </c>
      <c r="H718" s="4" t="s">
        <v>332</v>
      </c>
      <c r="I718" s="4" t="s">
        <v>30</v>
      </c>
      <c r="J718" s="16">
        <v>198</v>
      </c>
      <c r="K718" s="16">
        <v>0</v>
      </c>
      <c r="L718" s="9">
        <v>0</v>
      </c>
      <c r="M718" s="9">
        <v>0</v>
      </c>
      <c r="N718" s="10">
        <v>0</v>
      </c>
      <c r="O718" s="53">
        <v>0</v>
      </c>
    </row>
    <row r="719" spans="2:15" x14ac:dyDescent="0.25">
      <c r="B719" s="51" t="s">
        <v>21</v>
      </c>
      <c r="C719" s="3" t="s">
        <v>250</v>
      </c>
      <c r="D719" s="31" t="s">
        <v>2669</v>
      </c>
      <c r="E719" s="23" t="s">
        <v>2732</v>
      </c>
      <c r="F719" s="24">
        <v>34942</v>
      </c>
      <c r="G719" s="3" t="s">
        <v>677</v>
      </c>
      <c r="H719" s="4" t="s">
        <v>678</v>
      </c>
      <c r="I719" s="4" t="s">
        <v>30</v>
      </c>
      <c r="J719" s="16">
        <v>39</v>
      </c>
      <c r="K719" s="16">
        <v>0</v>
      </c>
      <c r="L719" s="9">
        <v>0</v>
      </c>
      <c r="M719" s="9">
        <v>0</v>
      </c>
      <c r="N719" s="10">
        <v>0</v>
      </c>
      <c r="O719" s="53">
        <v>0</v>
      </c>
    </row>
    <row r="720" spans="2:15" x14ac:dyDescent="0.25">
      <c r="B720" s="51" t="s">
        <v>21</v>
      </c>
      <c r="C720" s="3" t="s">
        <v>250</v>
      </c>
      <c r="D720" s="31" t="s">
        <v>2669</v>
      </c>
      <c r="E720" s="23" t="s">
        <v>2732</v>
      </c>
      <c r="F720" s="24">
        <v>34942</v>
      </c>
      <c r="G720" s="3" t="s">
        <v>679</v>
      </c>
      <c r="H720" s="4" t="s">
        <v>322</v>
      </c>
      <c r="I720" s="4" t="s">
        <v>30</v>
      </c>
      <c r="J720" s="16">
        <v>250</v>
      </c>
      <c r="K720" s="16">
        <v>0</v>
      </c>
      <c r="L720" s="9">
        <v>0</v>
      </c>
      <c r="M720" s="9">
        <v>0</v>
      </c>
      <c r="N720" s="10">
        <v>0</v>
      </c>
      <c r="O720" s="53">
        <v>0</v>
      </c>
    </row>
    <row r="721" spans="2:15" x14ac:dyDescent="0.25">
      <c r="B721" s="51" t="s">
        <v>21</v>
      </c>
      <c r="C721" s="3" t="s">
        <v>250</v>
      </c>
      <c r="D721" s="31" t="s">
        <v>2669</v>
      </c>
      <c r="E721" s="23" t="s">
        <v>2732</v>
      </c>
      <c r="F721" s="24">
        <v>34942</v>
      </c>
      <c r="G721" s="3" t="s">
        <v>680</v>
      </c>
      <c r="H721" s="4" t="s">
        <v>678</v>
      </c>
      <c r="I721" s="4" t="s">
        <v>30</v>
      </c>
      <c r="J721" s="16">
        <v>39</v>
      </c>
      <c r="K721" s="16">
        <v>0</v>
      </c>
      <c r="L721" s="9">
        <v>0</v>
      </c>
      <c r="M721" s="9">
        <v>0</v>
      </c>
      <c r="N721" s="10">
        <v>0</v>
      </c>
      <c r="O721" s="53">
        <v>0</v>
      </c>
    </row>
    <row r="722" spans="2:15" x14ac:dyDescent="0.25">
      <c r="B722" s="51" t="s">
        <v>21</v>
      </c>
      <c r="C722" s="3" t="s">
        <v>250</v>
      </c>
      <c r="D722" s="31" t="s">
        <v>2669</v>
      </c>
      <c r="E722" s="23" t="s">
        <v>2732</v>
      </c>
      <c r="F722" s="24">
        <v>34942</v>
      </c>
      <c r="G722" s="3" t="s">
        <v>681</v>
      </c>
      <c r="H722" s="4" t="s">
        <v>339</v>
      </c>
      <c r="I722" s="4" t="s">
        <v>54</v>
      </c>
      <c r="J722" s="16">
        <v>34</v>
      </c>
      <c r="K722" s="16">
        <v>0</v>
      </c>
      <c r="L722" s="9">
        <v>0</v>
      </c>
      <c r="M722" s="9">
        <v>0</v>
      </c>
      <c r="N722" s="10">
        <v>0</v>
      </c>
      <c r="O722" s="53">
        <v>0</v>
      </c>
    </row>
    <row r="723" spans="2:15" x14ac:dyDescent="0.25">
      <c r="B723" s="51" t="s">
        <v>21</v>
      </c>
      <c r="C723" s="3" t="s">
        <v>250</v>
      </c>
      <c r="D723" s="31" t="s">
        <v>2669</v>
      </c>
      <c r="E723" s="23" t="s">
        <v>2732</v>
      </c>
      <c r="F723" s="24">
        <v>34942</v>
      </c>
      <c r="G723" s="3" t="s">
        <v>682</v>
      </c>
      <c r="H723" s="4" t="s">
        <v>678</v>
      </c>
      <c r="I723" s="4" t="s">
        <v>60</v>
      </c>
      <c r="J723" s="16">
        <v>39</v>
      </c>
      <c r="K723" s="16">
        <v>0</v>
      </c>
      <c r="L723" s="9">
        <v>0</v>
      </c>
      <c r="M723" s="9">
        <v>0</v>
      </c>
      <c r="N723" s="10">
        <v>0</v>
      </c>
      <c r="O723" s="53">
        <v>0</v>
      </c>
    </row>
    <row r="724" spans="2:15" x14ac:dyDescent="0.25">
      <c r="B724" s="51" t="s">
        <v>21</v>
      </c>
      <c r="C724" s="3" t="s">
        <v>250</v>
      </c>
      <c r="D724" s="31" t="s">
        <v>2669</v>
      </c>
      <c r="E724" s="23" t="s">
        <v>2732</v>
      </c>
      <c r="F724" s="24">
        <v>34942</v>
      </c>
      <c r="G724" s="3" t="s">
        <v>683</v>
      </c>
      <c r="H724" s="4" t="s">
        <v>678</v>
      </c>
      <c r="I724" s="4" t="s">
        <v>51</v>
      </c>
      <c r="J724" s="16">
        <v>39</v>
      </c>
      <c r="K724" s="16">
        <v>0</v>
      </c>
      <c r="L724" s="9">
        <v>0</v>
      </c>
      <c r="M724" s="9">
        <v>0</v>
      </c>
      <c r="N724" s="10">
        <v>0</v>
      </c>
      <c r="O724" s="53">
        <v>0</v>
      </c>
    </row>
    <row r="725" spans="2:15" x14ac:dyDescent="0.25">
      <c r="B725" s="51" t="s">
        <v>21</v>
      </c>
      <c r="C725" s="3" t="s">
        <v>250</v>
      </c>
      <c r="D725" s="31" t="s">
        <v>2669</v>
      </c>
      <c r="E725" s="23" t="s">
        <v>2732</v>
      </c>
      <c r="F725" s="24">
        <v>34942</v>
      </c>
      <c r="G725" s="3" t="s">
        <v>684</v>
      </c>
      <c r="H725" s="4" t="s">
        <v>678</v>
      </c>
      <c r="I725" s="4" t="s">
        <v>414</v>
      </c>
      <c r="J725" s="16">
        <v>39</v>
      </c>
      <c r="K725" s="16">
        <v>0</v>
      </c>
      <c r="L725" s="9">
        <v>0</v>
      </c>
      <c r="M725" s="9">
        <v>0</v>
      </c>
      <c r="N725" s="10">
        <v>0</v>
      </c>
      <c r="O725" s="53">
        <v>0</v>
      </c>
    </row>
    <row r="726" spans="2:15" x14ac:dyDescent="0.25">
      <c r="B726" s="51" t="s">
        <v>21</v>
      </c>
      <c r="C726" s="3" t="s">
        <v>250</v>
      </c>
      <c r="D726" s="31" t="s">
        <v>2669</v>
      </c>
      <c r="E726" s="23" t="s">
        <v>2732</v>
      </c>
      <c r="F726" s="24">
        <v>34942</v>
      </c>
      <c r="G726" s="3" t="s">
        <v>685</v>
      </c>
      <c r="H726" s="4" t="s">
        <v>339</v>
      </c>
      <c r="I726" s="4" t="s">
        <v>387</v>
      </c>
      <c r="J726" s="16">
        <v>34</v>
      </c>
      <c r="K726" s="16">
        <v>0</v>
      </c>
      <c r="L726" s="9">
        <v>0</v>
      </c>
      <c r="M726" s="9">
        <v>0</v>
      </c>
      <c r="N726" s="10">
        <v>0</v>
      </c>
      <c r="O726" s="53">
        <v>0</v>
      </c>
    </row>
    <row r="727" spans="2:15" x14ac:dyDescent="0.25">
      <c r="B727" s="51" t="s">
        <v>21</v>
      </c>
      <c r="C727" s="3" t="s">
        <v>250</v>
      </c>
      <c r="D727" s="31" t="s">
        <v>2669</v>
      </c>
      <c r="E727" s="23" t="s">
        <v>2732</v>
      </c>
      <c r="F727" s="24">
        <v>34942</v>
      </c>
      <c r="G727" s="3" t="s">
        <v>686</v>
      </c>
      <c r="H727" s="4" t="s">
        <v>339</v>
      </c>
      <c r="I727" s="4" t="s">
        <v>220</v>
      </c>
      <c r="J727" s="16">
        <v>34</v>
      </c>
      <c r="K727" s="16">
        <v>0</v>
      </c>
      <c r="L727" s="9">
        <v>0</v>
      </c>
      <c r="M727" s="9">
        <v>0</v>
      </c>
      <c r="N727" s="10">
        <v>0</v>
      </c>
      <c r="O727" s="53">
        <v>0</v>
      </c>
    </row>
    <row r="728" spans="2:15" x14ac:dyDescent="0.25">
      <c r="B728" s="51" t="s">
        <v>21</v>
      </c>
      <c r="C728" s="3" t="s">
        <v>250</v>
      </c>
      <c r="D728" s="31" t="s">
        <v>2669</v>
      </c>
      <c r="E728" s="23" t="s">
        <v>2732</v>
      </c>
      <c r="F728" s="24">
        <v>34942</v>
      </c>
      <c r="G728" s="3" t="s">
        <v>687</v>
      </c>
      <c r="H728" s="4" t="s">
        <v>678</v>
      </c>
      <c r="I728" s="4" t="s">
        <v>66</v>
      </c>
      <c r="J728" s="16">
        <v>39</v>
      </c>
      <c r="K728" s="16">
        <v>0</v>
      </c>
      <c r="L728" s="9">
        <v>0</v>
      </c>
      <c r="M728" s="9">
        <v>0</v>
      </c>
      <c r="N728" s="10">
        <v>0</v>
      </c>
      <c r="O728" s="53">
        <v>0</v>
      </c>
    </row>
    <row r="729" spans="2:15" x14ac:dyDescent="0.25">
      <c r="B729" s="51" t="s">
        <v>21</v>
      </c>
      <c r="C729" s="3" t="s">
        <v>250</v>
      </c>
      <c r="D729" s="31" t="s">
        <v>2669</v>
      </c>
      <c r="E729" s="23" t="s">
        <v>2732</v>
      </c>
      <c r="F729" s="24">
        <v>34942</v>
      </c>
      <c r="G729" s="3" t="s">
        <v>688</v>
      </c>
      <c r="H729" s="4" t="s">
        <v>339</v>
      </c>
      <c r="I729" s="4" t="s">
        <v>387</v>
      </c>
      <c r="J729" s="16">
        <v>34</v>
      </c>
      <c r="K729" s="16">
        <v>0</v>
      </c>
      <c r="L729" s="9">
        <v>0</v>
      </c>
      <c r="M729" s="9">
        <v>0</v>
      </c>
      <c r="N729" s="10">
        <v>0</v>
      </c>
      <c r="O729" s="53">
        <v>0</v>
      </c>
    </row>
    <row r="730" spans="2:15" x14ac:dyDescent="0.25">
      <c r="B730" s="51" t="s">
        <v>21</v>
      </c>
      <c r="C730" s="3" t="s">
        <v>250</v>
      </c>
      <c r="D730" s="31" t="s">
        <v>2669</v>
      </c>
      <c r="E730" s="23" t="s">
        <v>2732</v>
      </c>
      <c r="F730" s="24">
        <v>34942</v>
      </c>
      <c r="G730" s="3" t="s">
        <v>689</v>
      </c>
      <c r="H730" s="4" t="s">
        <v>636</v>
      </c>
      <c r="I730" s="4" t="s">
        <v>30</v>
      </c>
      <c r="J730" s="16">
        <v>35</v>
      </c>
      <c r="K730" s="16">
        <v>0</v>
      </c>
      <c r="L730" s="9">
        <v>0</v>
      </c>
      <c r="M730" s="9">
        <v>0</v>
      </c>
      <c r="N730" s="10">
        <v>0</v>
      </c>
      <c r="O730" s="53">
        <v>0</v>
      </c>
    </row>
    <row r="731" spans="2:15" x14ac:dyDescent="0.25">
      <c r="B731" s="51" t="s">
        <v>21</v>
      </c>
      <c r="C731" s="3" t="s">
        <v>250</v>
      </c>
      <c r="D731" s="31" t="s">
        <v>2669</v>
      </c>
      <c r="E731" s="23" t="s">
        <v>2732</v>
      </c>
      <c r="F731" s="24">
        <v>34942</v>
      </c>
      <c r="G731" s="3" t="s">
        <v>690</v>
      </c>
      <c r="H731" s="4" t="s">
        <v>691</v>
      </c>
      <c r="I731" s="4" t="s">
        <v>30</v>
      </c>
      <c r="J731" s="16">
        <v>60</v>
      </c>
      <c r="K731" s="16">
        <v>0</v>
      </c>
      <c r="L731" s="9">
        <v>0</v>
      </c>
      <c r="M731" s="9">
        <v>0</v>
      </c>
      <c r="N731" s="10">
        <v>0</v>
      </c>
      <c r="O731" s="53">
        <v>0</v>
      </c>
    </row>
    <row r="732" spans="2:15" x14ac:dyDescent="0.25">
      <c r="B732" s="51" t="s">
        <v>21</v>
      </c>
      <c r="C732" s="3" t="s">
        <v>250</v>
      </c>
      <c r="D732" s="31" t="s">
        <v>2669</v>
      </c>
      <c r="E732" s="23" t="s">
        <v>2732</v>
      </c>
      <c r="F732" s="24">
        <v>34942</v>
      </c>
      <c r="G732" s="3" t="s">
        <v>692</v>
      </c>
      <c r="H732" s="4" t="s">
        <v>693</v>
      </c>
      <c r="I732" s="4" t="s">
        <v>30</v>
      </c>
      <c r="J732" s="16">
        <v>189</v>
      </c>
      <c r="K732" s="16">
        <v>0</v>
      </c>
      <c r="L732" s="9">
        <v>0</v>
      </c>
      <c r="M732" s="9">
        <v>0</v>
      </c>
      <c r="N732" s="10">
        <v>0</v>
      </c>
      <c r="O732" s="53">
        <v>0</v>
      </c>
    </row>
    <row r="733" spans="2:15" x14ac:dyDescent="0.25">
      <c r="B733" s="51" t="s">
        <v>21</v>
      </c>
      <c r="C733" s="3" t="s">
        <v>250</v>
      </c>
      <c r="D733" s="31" t="s">
        <v>2669</v>
      </c>
      <c r="E733" s="23" t="s">
        <v>2732</v>
      </c>
      <c r="F733" s="24">
        <v>34942</v>
      </c>
      <c r="G733" s="3" t="s">
        <v>694</v>
      </c>
      <c r="H733" s="4" t="s">
        <v>303</v>
      </c>
      <c r="I733" s="4" t="s">
        <v>88</v>
      </c>
      <c r="J733" s="16">
        <v>129</v>
      </c>
      <c r="K733" s="16">
        <v>0</v>
      </c>
      <c r="L733" s="9">
        <v>0</v>
      </c>
      <c r="M733" s="9">
        <v>0</v>
      </c>
      <c r="N733" s="10">
        <v>0</v>
      </c>
      <c r="O733" s="53">
        <v>0</v>
      </c>
    </row>
    <row r="734" spans="2:15" x14ac:dyDescent="0.25">
      <c r="B734" s="51" t="s">
        <v>21</v>
      </c>
      <c r="C734" s="3" t="s">
        <v>250</v>
      </c>
      <c r="D734" s="31" t="s">
        <v>2669</v>
      </c>
      <c r="E734" s="23" t="s">
        <v>2732</v>
      </c>
      <c r="F734" s="24">
        <v>34942</v>
      </c>
      <c r="G734" s="3" t="s">
        <v>695</v>
      </c>
      <c r="H734" s="4" t="s">
        <v>678</v>
      </c>
      <c r="I734" s="4" t="s">
        <v>174</v>
      </c>
      <c r="J734" s="16">
        <v>39</v>
      </c>
      <c r="K734" s="16">
        <v>0</v>
      </c>
      <c r="L734" s="9">
        <v>0</v>
      </c>
      <c r="M734" s="9">
        <v>0</v>
      </c>
      <c r="N734" s="10">
        <v>0</v>
      </c>
      <c r="O734" s="53">
        <v>0</v>
      </c>
    </row>
    <row r="735" spans="2:15" x14ac:dyDescent="0.25">
      <c r="B735" s="51" t="s">
        <v>21</v>
      </c>
      <c r="C735" s="3" t="s">
        <v>250</v>
      </c>
      <c r="D735" s="31" t="s">
        <v>2669</v>
      </c>
      <c r="E735" s="23" t="s">
        <v>2732</v>
      </c>
      <c r="F735" s="24">
        <v>34942</v>
      </c>
      <c r="G735" s="3" t="s">
        <v>696</v>
      </c>
      <c r="H735" s="4" t="s">
        <v>678</v>
      </c>
      <c r="I735" s="4" t="s">
        <v>66</v>
      </c>
      <c r="J735" s="16">
        <v>39</v>
      </c>
      <c r="K735" s="16">
        <v>0</v>
      </c>
      <c r="L735" s="9">
        <v>0</v>
      </c>
      <c r="M735" s="9">
        <v>0</v>
      </c>
      <c r="N735" s="10">
        <v>0</v>
      </c>
      <c r="O735" s="53">
        <v>0</v>
      </c>
    </row>
    <row r="736" spans="2:15" x14ac:dyDescent="0.25">
      <c r="B736" s="51" t="s">
        <v>21</v>
      </c>
      <c r="C736" s="3" t="s">
        <v>250</v>
      </c>
      <c r="D736" s="31" t="s">
        <v>2669</v>
      </c>
      <c r="E736" s="23" t="s">
        <v>2732</v>
      </c>
      <c r="F736" s="24">
        <v>34942</v>
      </c>
      <c r="G736" s="3" t="s">
        <v>697</v>
      </c>
      <c r="H736" s="4" t="s">
        <v>634</v>
      </c>
      <c r="I736" s="4" t="s">
        <v>42</v>
      </c>
      <c r="J736" s="16">
        <v>520</v>
      </c>
      <c r="K736" s="16">
        <v>0</v>
      </c>
      <c r="L736" s="9">
        <v>0</v>
      </c>
      <c r="M736" s="9">
        <v>0</v>
      </c>
      <c r="N736" s="10">
        <v>0</v>
      </c>
      <c r="O736" s="53">
        <v>0</v>
      </c>
    </row>
    <row r="737" spans="2:15" x14ac:dyDescent="0.25">
      <c r="B737" s="51" t="s">
        <v>21</v>
      </c>
      <c r="C737" s="3" t="s">
        <v>250</v>
      </c>
      <c r="D737" s="31" t="s">
        <v>2669</v>
      </c>
      <c r="E737" s="23" t="s">
        <v>2732</v>
      </c>
      <c r="F737" s="24">
        <v>34942</v>
      </c>
      <c r="G737" s="3" t="s">
        <v>698</v>
      </c>
      <c r="H737" s="4" t="s">
        <v>562</v>
      </c>
      <c r="I737" s="4" t="s">
        <v>30</v>
      </c>
      <c r="J737" s="16">
        <v>175</v>
      </c>
      <c r="K737" s="16">
        <v>0</v>
      </c>
      <c r="L737" s="9">
        <v>0</v>
      </c>
      <c r="M737" s="9">
        <v>0</v>
      </c>
      <c r="N737" s="10">
        <v>0</v>
      </c>
      <c r="O737" s="53">
        <v>0</v>
      </c>
    </row>
    <row r="738" spans="2:15" x14ac:dyDescent="0.25">
      <c r="B738" s="51" t="s">
        <v>21</v>
      </c>
      <c r="C738" s="3" t="s">
        <v>250</v>
      </c>
      <c r="D738" s="31" t="s">
        <v>2669</v>
      </c>
      <c r="E738" s="23" t="s">
        <v>2732</v>
      </c>
      <c r="F738" s="24">
        <v>34942</v>
      </c>
      <c r="G738" s="3" t="s">
        <v>699</v>
      </c>
      <c r="H738" s="4" t="s">
        <v>700</v>
      </c>
      <c r="I738" s="4" t="s">
        <v>54</v>
      </c>
      <c r="J738" s="16">
        <v>129</v>
      </c>
      <c r="K738" s="16">
        <v>0</v>
      </c>
      <c r="L738" s="9">
        <v>0</v>
      </c>
      <c r="M738" s="9">
        <v>0</v>
      </c>
      <c r="N738" s="10">
        <v>0</v>
      </c>
      <c r="O738" s="53">
        <v>0</v>
      </c>
    </row>
    <row r="739" spans="2:15" x14ac:dyDescent="0.25">
      <c r="B739" s="51" t="s">
        <v>21</v>
      </c>
      <c r="C739" s="3" t="s">
        <v>250</v>
      </c>
      <c r="D739" s="31" t="s">
        <v>2669</v>
      </c>
      <c r="E739" s="23" t="s">
        <v>2732</v>
      </c>
      <c r="F739" s="24">
        <v>34942</v>
      </c>
      <c r="G739" s="3" t="s">
        <v>701</v>
      </c>
      <c r="H739" s="4" t="s">
        <v>702</v>
      </c>
      <c r="I739" s="4" t="s">
        <v>235</v>
      </c>
      <c r="J739" s="16">
        <v>660</v>
      </c>
      <c r="K739" s="16">
        <v>0</v>
      </c>
      <c r="L739" s="9">
        <v>0</v>
      </c>
      <c r="M739" s="9">
        <v>0</v>
      </c>
      <c r="N739" s="10">
        <v>0</v>
      </c>
      <c r="O739" s="53">
        <v>0</v>
      </c>
    </row>
    <row r="740" spans="2:15" x14ac:dyDescent="0.25">
      <c r="B740" s="51" t="s">
        <v>21</v>
      </c>
      <c r="C740" s="3" t="s">
        <v>250</v>
      </c>
      <c r="D740" s="31" t="s">
        <v>2669</v>
      </c>
      <c r="E740" s="23" t="s">
        <v>2732</v>
      </c>
      <c r="F740" s="24">
        <v>34942</v>
      </c>
      <c r="G740" s="3" t="s">
        <v>703</v>
      </c>
      <c r="H740" s="4" t="s">
        <v>636</v>
      </c>
      <c r="I740" s="4" t="s">
        <v>30</v>
      </c>
      <c r="J740" s="16">
        <v>35</v>
      </c>
      <c r="K740" s="16">
        <v>0</v>
      </c>
      <c r="L740" s="9">
        <v>0</v>
      </c>
      <c r="M740" s="9">
        <v>0</v>
      </c>
      <c r="N740" s="10">
        <v>0</v>
      </c>
      <c r="O740" s="53">
        <v>0</v>
      </c>
    </row>
    <row r="741" spans="2:15" x14ac:dyDescent="0.25">
      <c r="B741" s="51" t="s">
        <v>21</v>
      </c>
      <c r="C741" s="3" t="s">
        <v>250</v>
      </c>
      <c r="D741" s="31" t="s">
        <v>2669</v>
      </c>
      <c r="E741" s="23" t="s">
        <v>2732</v>
      </c>
      <c r="F741" s="24">
        <v>34972</v>
      </c>
      <c r="G741" s="3" t="s">
        <v>704</v>
      </c>
      <c r="H741" s="4" t="s">
        <v>705</v>
      </c>
      <c r="I741" s="4" t="s">
        <v>39</v>
      </c>
      <c r="J741" s="16">
        <v>198</v>
      </c>
      <c r="K741" s="16">
        <v>0</v>
      </c>
      <c r="L741" s="9">
        <v>0</v>
      </c>
      <c r="M741" s="9">
        <v>0</v>
      </c>
      <c r="N741" s="10">
        <v>0</v>
      </c>
      <c r="O741" s="53">
        <v>0</v>
      </c>
    </row>
    <row r="742" spans="2:15" x14ac:dyDescent="0.25">
      <c r="B742" s="51" t="s">
        <v>21</v>
      </c>
      <c r="C742" s="3" t="s">
        <v>250</v>
      </c>
      <c r="D742" s="31" t="s">
        <v>2669</v>
      </c>
      <c r="E742" s="23" t="s">
        <v>2732</v>
      </c>
      <c r="F742" s="24">
        <v>35002</v>
      </c>
      <c r="G742" s="3" t="s">
        <v>706</v>
      </c>
      <c r="H742" s="4" t="s">
        <v>292</v>
      </c>
      <c r="I742" s="4" t="s">
        <v>105</v>
      </c>
      <c r="J742" s="16">
        <v>87.48</v>
      </c>
      <c r="K742" s="16">
        <v>0</v>
      </c>
      <c r="L742" s="9">
        <v>0</v>
      </c>
      <c r="M742" s="9">
        <v>0</v>
      </c>
      <c r="N742" s="10">
        <v>0</v>
      </c>
      <c r="O742" s="53">
        <v>0</v>
      </c>
    </row>
    <row r="743" spans="2:15" x14ac:dyDescent="0.25">
      <c r="B743" s="51" t="s">
        <v>21</v>
      </c>
      <c r="C743" s="3" t="s">
        <v>250</v>
      </c>
      <c r="D743" s="31" t="s">
        <v>2669</v>
      </c>
      <c r="E743" s="23" t="s">
        <v>2732</v>
      </c>
      <c r="F743" s="24">
        <v>35002</v>
      </c>
      <c r="G743" s="3" t="s">
        <v>707</v>
      </c>
      <c r="H743" s="4" t="s">
        <v>295</v>
      </c>
      <c r="I743" s="4" t="s">
        <v>30</v>
      </c>
      <c r="J743" s="16">
        <v>290.88</v>
      </c>
      <c r="K743" s="16">
        <v>0</v>
      </c>
      <c r="L743" s="9">
        <v>0</v>
      </c>
      <c r="M743" s="9">
        <v>0</v>
      </c>
      <c r="N743" s="10">
        <v>0</v>
      </c>
      <c r="O743" s="53">
        <v>0</v>
      </c>
    </row>
    <row r="744" spans="2:15" x14ac:dyDescent="0.25">
      <c r="B744" s="51" t="s">
        <v>21</v>
      </c>
      <c r="C744" s="3" t="s">
        <v>250</v>
      </c>
      <c r="D744" s="31" t="s">
        <v>2669</v>
      </c>
      <c r="E744" s="23" t="s">
        <v>2732</v>
      </c>
      <c r="F744" s="24">
        <v>35002</v>
      </c>
      <c r="G744" s="3" t="s">
        <v>708</v>
      </c>
      <c r="H744" s="4" t="s">
        <v>307</v>
      </c>
      <c r="I744" s="4" t="s">
        <v>387</v>
      </c>
      <c r="J744" s="16">
        <v>104.58</v>
      </c>
      <c r="K744" s="16">
        <v>0</v>
      </c>
      <c r="L744" s="9">
        <v>0</v>
      </c>
      <c r="M744" s="9">
        <v>0</v>
      </c>
      <c r="N744" s="10">
        <v>0</v>
      </c>
      <c r="O744" s="53">
        <v>0</v>
      </c>
    </row>
    <row r="745" spans="2:15" x14ac:dyDescent="0.25">
      <c r="B745" s="51" t="s">
        <v>21</v>
      </c>
      <c r="C745" s="3" t="s">
        <v>250</v>
      </c>
      <c r="D745" s="31" t="s">
        <v>2669</v>
      </c>
      <c r="E745" s="23" t="s">
        <v>2732</v>
      </c>
      <c r="F745" s="24">
        <v>35002</v>
      </c>
      <c r="G745" s="3" t="s">
        <v>709</v>
      </c>
      <c r="H745" s="4" t="s">
        <v>710</v>
      </c>
      <c r="I745" s="4" t="s">
        <v>29</v>
      </c>
      <c r="J745" s="16">
        <v>87.48</v>
      </c>
      <c r="K745" s="16">
        <v>0</v>
      </c>
      <c r="L745" s="9">
        <v>0</v>
      </c>
      <c r="M745" s="9">
        <v>0</v>
      </c>
      <c r="N745" s="10">
        <v>0</v>
      </c>
      <c r="O745" s="53">
        <v>0</v>
      </c>
    </row>
    <row r="746" spans="2:15" x14ac:dyDescent="0.25">
      <c r="B746" s="51" t="s">
        <v>21</v>
      </c>
      <c r="C746" s="3" t="s">
        <v>250</v>
      </c>
      <c r="D746" s="31" t="s">
        <v>2669</v>
      </c>
      <c r="E746" s="23" t="s">
        <v>2732</v>
      </c>
      <c r="F746" s="24">
        <v>35002</v>
      </c>
      <c r="G746" s="3" t="s">
        <v>711</v>
      </c>
      <c r="H746" s="4" t="s">
        <v>307</v>
      </c>
      <c r="I746" s="4" t="s">
        <v>105</v>
      </c>
      <c r="J746" s="16">
        <v>104.58</v>
      </c>
      <c r="K746" s="16">
        <v>0</v>
      </c>
      <c r="L746" s="9">
        <v>0</v>
      </c>
      <c r="M746" s="9">
        <v>0</v>
      </c>
      <c r="N746" s="10">
        <v>0</v>
      </c>
      <c r="O746" s="53">
        <v>0</v>
      </c>
    </row>
    <row r="747" spans="2:15" x14ac:dyDescent="0.25">
      <c r="B747" s="51" t="s">
        <v>21</v>
      </c>
      <c r="C747" s="3" t="s">
        <v>250</v>
      </c>
      <c r="D747" s="31" t="s">
        <v>2669</v>
      </c>
      <c r="E747" s="23" t="s">
        <v>2732</v>
      </c>
      <c r="F747" s="24">
        <v>35063</v>
      </c>
      <c r="G747" s="3" t="s">
        <v>712</v>
      </c>
      <c r="H747" s="4" t="s">
        <v>713</v>
      </c>
      <c r="I747" s="4" t="s">
        <v>228</v>
      </c>
      <c r="J747" s="16">
        <v>35</v>
      </c>
      <c r="K747" s="16">
        <v>0</v>
      </c>
      <c r="L747" s="9">
        <v>0</v>
      </c>
      <c r="M747" s="9">
        <v>0</v>
      </c>
      <c r="N747" s="10">
        <v>0</v>
      </c>
      <c r="O747" s="53">
        <v>0</v>
      </c>
    </row>
    <row r="748" spans="2:15" x14ac:dyDescent="0.25">
      <c r="B748" s="51" t="s">
        <v>21</v>
      </c>
      <c r="C748" s="3" t="s">
        <v>250</v>
      </c>
      <c r="D748" s="31" t="s">
        <v>2669</v>
      </c>
      <c r="E748" s="23" t="s">
        <v>2732</v>
      </c>
      <c r="F748" s="24">
        <v>35308</v>
      </c>
      <c r="G748" s="3" t="s">
        <v>714</v>
      </c>
      <c r="H748" s="4" t="s">
        <v>316</v>
      </c>
      <c r="I748" s="4" t="s">
        <v>715</v>
      </c>
      <c r="J748" s="16">
        <v>260</v>
      </c>
      <c r="K748" s="16">
        <v>0</v>
      </c>
      <c r="L748" s="9">
        <v>0</v>
      </c>
      <c r="M748" s="9">
        <v>0</v>
      </c>
      <c r="N748" s="10">
        <v>0</v>
      </c>
      <c r="O748" s="53">
        <v>0</v>
      </c>
    </row>
    <row r="749" spans="2:15" x14ac:dyDescent="0.25">
      <c r="B749" s="51" t="s">
        <v>21</v>
      </c>
      <c r="C749" s="3" t="s">
        <v>250</v>
      </c>
      <c r="D749" s="31" t="s">
        <v>2669</v>
      </c>
      <c r="E749" s="23" t="s">
        <v>2732</v>
      </c>
      <c r="F749" s="24">
        <v>35308</v>
      </c>
      <c r="G749" s="3" t="s">
        <v>716</v>
      </c>
      <c r="H749" s="4" t="s">
        <v>717</v>
      </c>
      <c r="I749" s="4" t="s">
        <v>44</v>
      </c>
      <c r="J749" s="16">
        <v>1009.8</v>
      </c>
      <c r="K749" s="16">
        <v>0</v>
      </c>
      <c r="L749" s="9">
        <v>0</v>
      </c>
      <c r="M749" s="9">
        <v>0</v>
      </c>
      <c r="N749" s="10">
        <v>0</v>
      </c>
      <c r="O749" s="53">
        <v>0</v>
      </c>
    </row>
    <row r="750" spans="2:15" x14ac:dyDescent="0.25">
      <c r="B750" s="51" t="s">
        <v>21</v>
      </c>
      <c r="C750" s="3" t="s">
        <v>250</v>
      </c>
      <c r="D750" s="31" t="s">
        <v>2669</v>
      </c>
      <c r="E750" s="23" t="s">
        <v>2732</v>
      </c>
      <c r="F750" s="24">
        <v>35308</v>
      </c>
      <c r="G750" s="3" t="s">
        <v>718</v>
      </c>
      <c r="H750" s="4" t="s">
        <v>719</v>
      </c>
      <c r="I750" s="4" t="s">
        <v>29</v>
      </c>
      <c r="J750" s="16">
        <v>1700</v>
      </c>
      <c r="K750" s="16">
        <v>0</v>
      </c>
      <c r="L750" s="9">
        <v>0</v>
      </c>
      <c r="M750" s="9">
        <v>0</v>
      </c>
      <c r="N750" s="10">
        <v>0</v>
      </c>
      <c r="O750" s="53">
        <v>0</v>
      </c>
    </row>
    <row r="751" spans="2:15" x14ac:dyDescent="0.25">
      <c r="B751" s="51" t="s">
        <v>21</v>
      </c>
      <c r="C751" s="3" t="s">
        <v>250</v>
      </c>
      <c r="D751" s="31" t="s">
        <v>2669</v>
      </c>
      <c r="E751" s="23" t="s">
        <v>2732</v>
      </c>
      <c r="F751" s="24">
        <v>35338</v>
      </c>
      <c r="G751" s="3" t="s">
        <v>720</v>
      </c>
      <c r="H751" s="4" t="s">
        <v>316</v>
      </c>
      <c r="I751" s="4" t="s">
        <v>44</v>
      </c>
      <c r="J751" s="16">
        <v>284</v>
      </c>
      <c r="K751" s="16">
        <v>0</v>
      </c>
      <c r="L751" s="9">
        <v>0</v>
      </c>
      <c r="M751" s="9">
        <v>0</v>
      </c>
      <c r="N751" s="10">
        <v>0</v>
      </c>
      <c r="O751" s="53">
        <v>0</v>
      </c>
    </row>
    <row r="752" spans="2:15" x14ac:dyDescent="0.25">
      <c r="B752" s="51" t="s">
        <v>21</v>
      </c>
      <c r="C752" s="3" t="s">
        <v>250</v>
      </c>
      <c r="D752" s="31" t="s">
        <v>2669</v>
      </c>
      <c r="E752" s="23" t="s">
        <v>2732</v>
      </c>
      <c r="F752" s="24">
        <v>35369</v>
      </c>
      <c r="G752" s="3" t="s">
        <v>721</v>
      </c>
      <c r="H752" s="4" t="s">
        <v>722</v>
      </c>
      <c r="I752" s="4" t="s">
        <v>217</v>
      </c>
      <c r="J752" s="16">
        <v>1424.5</v>
      </c>
      <c r="K752" s="16">
        <v>0</v>
      </c>
      <c r="L752" s="9">
        <v>0</v>
      </c>
      <c r="M752" s="9">
        <v>0</v>
      </c>
      <c r="N752" s="10">
        <v>0</v>
      </c>
      <c r="O752" s="53">
        <v>0</v>
      </c>
    </row>
    <row r="753" spans="2:15" x14ac:dyDescent="0.25">
      <c r="B753" s="51" t="s">
        <v>21</v>
      </c>
      <c r="C753" s="3" t="s">
        <v>250</v>
      </c>
      <c r="D753" s="31" t="s">
        <v>2669</v>
      </c>
      <c r="E753" s="23" t="s">
        <v>2732</v>
      </c>
      <c r="F753" s="24">
        <v>35369</v>
      </c>
      <c r="G753" s="3" t="s">
        <v>723</v>
      </c>
      <c r="H753" s="4" t="s">
        <v>268</v>
      </c>
      <c r="I753" s="4" t="s">
        <v>44</v>
      </c>
      <c r="J753" s="16">
        <v>250</v>
      </c>
      <c r="K753" s="16">
        <v>0</v>
      </c>
      <c r="L753" s="9">
        <v>0</v>
      </c>
      <c r="M753" s="9">
        <v>0</v>
      </c>
      <c r="N753" s="10">
        <v>0</v>
      </c>
      <c r="O753" s="53">
        <v>0</v>
      </c>
    </row>
    <row r="754" spans="2:15" x14ac:dyDescent="0.25">
      <c r="B754" s="51" t="s">
        <v>21</v>
      </c>
      <c r="C754" s="3" t="s">
        <v>250</v>
      </c>
      <c r="D754" s="31" t="s">
        <v>2669</v>
      </c>
      <c r="E754" s="23" t="s">
        <v>2732</v>
      </c>
      <c r="F754" s="24">
        <v>35369</v>
      </c>
      <c r="G754" s="3" t="s">
        <v>724</v>
      </c>
      <c r="H754" s="4" t="s">
        <v>268</v>
      </c>
      <c r="I754" s="4" t="s">
        <v>223</v>
      </c>
      <c r="J754" s="16">
        <v>250</v>
      </c>
      <c r="K754" s="16">
        <v>0</v>
      </c>
      <c r="L754" s="9">
        <v>0</v>
      </c>
      <c r="M754" s="9">
        <v>0</v>
      </c>
      <c r="N754" s="10">
        <v>0</v>
      </c>
      <c r="O754" s="53">
        <v>0</v>
      </c>
    </row>
    <row r="755" spans="2:15" x14ac:dyDescent="0.25">
      <c r="B755" s="51" t="s">
        <v>21</v>
      </c>
      <c r="C755" s="3" t="s">
        <v>250</v>
      </c>
      <c r="D755" s="31" t="s">
        <v>2669</v>
      </c>
      <c r="E755" s="23" t="s">
        <v>2732</v>
      </c>
      <c r="F755" s="24">
        <v>35369</v>
      </c>
      <c r="G755" s="3" t="s">
        <v>725</v>
      </c>
      <c r="H755" s="4" t="s">
        <v>316</v>
      </c>
      <c r="I755" s="4" t="s">
        <v>201</v>
      </c>
      <c r="J755" s="16">
        <v>275</v>
      </c>
      <c r="K755" s="16">
        <v>0</v>
      </c>
      <c r="L755" s="9">
        <v>0</v>
      </c>
      <c r="M755" s="9">
        <v>0</v>
      </c>
      <c r="N755" s="10">
        <v>0</v>
      </c>
      <c r="O755" s="53">
        <v>0</v>
      </c>
    </row>
    <row r="756" spans="2:15" x14ac:dyDescent="0.25">
      <c r="B756" s="51" t="s">
        <v>21</v>
      </c>
      <c r="C756" s="3" t="s">
        <v>250</v>
      </c>
      <c r="D756" s="31" t="s">
        <v>2669</v>
      </c>
      <c r="E756" s="23" t="s">
        <v>2732</v>
      </c>
      <c r="F756" s="24">
        <v>35369</v>
      </c>
      <c r="G756" s="3" t="s">
        <v>726</v>
      </c>
      <c r="H756" s="4" t="s">
        <v>727</v>
      </c>
      <c r="I756" s="4" t="s">
        <v>30</v>
      </c>
      <c r="J756" s="16">
        <v>41</v>
      </c>
      <c r="K756" s="16">
        <v>0</v>
      </c>
      <c r="L756" s="9">
        <v>0</v>
      </c>
      <c r="M756" s="9">
        <v>0</v>
      </c>
      <c r="N756" s="10">
        <v>0</v>
      </c>
      <c r="O756" s="53">
        <v>0</v>
      </c>
    </row>
    <row r="757" spans="2:15" x14ac:dyDescent="0.25">
      <c r="B757" s="51" t="s">
        <v>21</v>
      </c>
      <c r="C757" s="3" t="s">
        <v>250</v>
      </c>
      <c r="D757" s="31" t="s">
        <v>2669</v>
      </c>
      <c r="E757" s="23" t="s">
        <v>2732</v>
      </c>
      <c r="F757" s="24">
        <v>35399</v>
      </c>
      <c r="G757" s="3" t="s">
        <v>728</v>
      </c>
      <c r="H757" s="4" t="s">
        <v>729</v>
      </c>
      <c r="I757" s="4" t="s">
        <v>42</v>
      </c>
      <c r="J757" s="16">
        <v>1695.2</v>
      </c>
      <c r="K757" s="16">
        <v>0</v>
      </c>
      <c r="L757" s="9">
        <v>0</v>
      </c>
      <c r="M757" s="9">
        <v>0</v>
      </c>
      <c r="N757" s="10">
        <v>0</v>
      </c>
      <c r="O757" s="53">
        <v>0</v>
      </c>
    </row>
    <row r="758" spans="2:15" x14ac:dyDescent="0.25">
      <c r="B758" s="51" t="s">
        <v>21</v>
      </c>
      <c r="C758" s="3" t="s">
        <v>250</v>
      </c>
      <c r="D758" s="31" t="s">
        <v>2669</v>
      </c>
      <c r="E758" s="23" t="s">
        <v>2732</v>
      </c>
      <c r="F758" s="24">
        <v>35399</v>
      </c>
      <c r="G758" s="3" t="s">
        <v>730</v>
      </c>
      <c r="H758" s="4" t="s">
        <v>731</v>
      </c>
      <c r="I758" s="4" t="s">
        <v>39</v>
      </c>
      <c r="J758" s="16">
        <v>174.72</v>
      </c>
      <c r="K758" s="16">
        <v>0</v>
      </c>
      <c r="L758" s="9">
        <v>0</v>
      </c>
      <c r="M758" s="9">
        <v>0</v>
      </c>
      <c r="N758" s="10">
        <v>0</v>
      </c>
      <c r="O758" s="53">
        <v>0</v>
      </c>
    </row>
    <row r="759" spans="2:15" x14ac:dyDescent="0.25">
      <c r="B759" s="51" t="s">
        <v>21</v>
      </c>
      <c r="C759" s="3" t="s">
        <v>250</v>
      </c>
      <c r="D759" s="31" t="s">
        <v>2669</v>
      </c>
      <c r="E759" s="23" t="s">
        <v>2732</v>
      </c>
      <c r="F759" s="24">
        <v>35430</v>
      </c>
      <c r="G759" s="3" t="s">
        <v>732</v>
      </c>
      <c r="H759" s="4" t="s">
        <v>733</v>
      </c>
      <c r="I759" s="4" t="s">
        <v>88</v>
      </c>
      <c r="J759" s="16">
        <v>109</v>
      </c>
      <c r="K759" s="16">
        <v>0</v>
      </c>
      <c r="L759" s="9">
        <v>0</v>
      </c>
      <c r="M759" s="9">
        <v>0</v>
      </c>
      <c r="N759" s="10">
        <v>0</v>
      </c>
      <c r="O759" s="53">
        <v>0</v>
      </c>
    </row>
    <row r="760" spans="2:15" x14ac:dyDescent="0.25">
      <c r="B760" s="51" t="s">
        <v>21</v>
      </c>
      <c r="C760" s="3" t="s">
        <v>250</v>
      </c>
      <c r="D760" s="31" t="s">
        <v>2669</v>
      </c>
      <c r="E760" s="23" t="s">
        <v>2732</v>
      </c>
      <c r="F760" s="24">
        <v>35430</v>
      </c>
      <c r="G760" s="3" t="s">
        <v>734</v>
      </c>
      <c r="H760" s="4" t="s">
        <v>634</v>
      </c>
      <c r="I760" s="4" t="s">
        <v>88</v>
      </c>
      <c r="J760" s="16">
        <v>890</v>
      </c>
      <c r="K760" s="16">
        <v>0</v>
      </c>
      <c r="L760" s="9">
        <v>0</v>
      </c>
      <c r="M760" s="9">
        <v>0</v>
      </c>
      <c r="N760" s="10">
        <v>0</v>
      </c>
      <c r="O760" s="53">
        <v>0</v>
      </c>
    </row>
    <row r="761" spans="2:15" x14ac:dyDescent="0.25">
      <c r="B761" s="51" t="s">
        <v>21</v>
      </c>
      <c r="C761" s="3" t="s">
        <v>250</v>
      </c>
      <c r="D761" s="31" t="s">
        <v>2669</v>
      </c>
      <c r="E761" s="23" t="s">
        <v>2732</v>
      </c>
      <c r="F761" s="24">
        <v>35430</v>
      </c>
      <c r="G761" s="3" t="s">
        <v>735</v>
      </c>
      <c r="H761" s="4" t="s">
        <v>334</v>
      </c>
      <c r="I761" s="4" t="s">
        <v>88</v>
      </c>
      <c r="J761" s="16">
        <v>44</v>
      </c>
      <c r="K761" s="16">
        <v>0</v>
      </c>
      <c r="L761" s="9">
        <v>0</v>
      </c>
      <c r="M761" s="9">
        <v>0</v>
      </c>
      <c r="N761" s="10">
        <v>0</v>
      </c>
      <c r="O761" s="53">
        <v>0</v>
      </c>
    </row>
    <row r="762" spans="2:15" x14ac:dyDescent="0.25">
      <c r="B762" s="51" t="s">
        <v>21</v>
      </c>
      <c r="C762" s="3" t="s">
        <v>250</v>
      </c>
      <c r="D762" s="31" t="s">
        <v>2669</v>
      </c>
      <c r="E762" s="23" t="s">
        <v>2732</v>
      </c>
      <c r="F762" s="24">
        <v>35430</v>
      </c>
      <c r="G762" s="3" t="s">
        <v>736</v>
      </c>
      <c r="H762" s="4" t="s">
        <v>334</v>
      </c>
      <c r="I762" s="4" t="s">
        <v>223</v>
      </c>
      <c r="J762" s="16">
        <v>44</v>
      </c>
      <c r="K762" s="16">
        <v>0</v>
      </c>
      <c r="L762" s="9">
        <v>0</v>
      </c>
      <c r="M762" s="9">
        <v>0</v>
      </c>
      <c r="N762" s="10">
        <v>0</v>
      </c>
      <c r="O762" s="53">
        <v>0</v>
      </c>
    </row>
    <row r="763" spans="2:15" x14ac:dyDescent="0.25">
      <c r="B763" s="51" t="s">
        <v>21</v>
      </c>
      <c r="C763" s="3" t="s">
        <v>250</v>
      </c>
      <c r="D763" s="31" t="s">
        <v>2669</v>
      </c>
      <c r="E763" s="23" t="s">
        <v>2732</v>
      </c>
      <c r="F763" s="24">
        <v>35430</v>
      </c>
      <c r="G763" s="3" t="s">
        <v>737</v>
      </c>
      <c r="H763" s="4" t="s">
        <v>316</v>
      </c>
      <c r="I763" s="4" t="s">
        <v>387</v>
      </c>
      <c r="J763" s="16">
        <v>269</v>
      </c>
      <c r="K763" s="16">
        <v>0</v>
      </c>
      <c r="L763" s="9">
        <v>0</v>
      </c>
      <c r="M763" s="9">
        <v>0</v>
      </c>
      <c r="N763" s="10">
        <v>0</v>
      </c>
      <c r="O763" s="53">
        <v>0</v>
      </c>
    </row>
    <row r="764" spans="2:15" x14ac:dyDescent="0.25">
      <c r="B764" s="51" t="s">
        <v>21</v>
      </c>
      <c r="C764" s="3" t="s">
        <v>250</v>
      </c>
      <c r="D764" s="31" t="s">
        <v>2669</v>
      </c>
      <c r="E764" s="23" t="s">
        <v>2732</v>
      </c>
      <c r="F764" s="24">
        <v>35430</v>
      </c>
      <c r="G764" s="3" t="s">
        <v>738</v>
      </c>
      <c r="H764" s="4" t="s">
        <v>739</v>
      </c>
      <c r="I764" s="4" t="s">
        <v>30</v>
      </c>
      <c r="J764" s="16">
        <v>140</v>
      </c>
      <c r="K764" s="16">
        <v>0</v>
      </c>
      <c r="L764" s="9">
        <v>0</v>
      </c>
      <c r="M764" s="9">
        <v>0</v>
      </c>
      <c r="N764" s="10">
        <v>0</v>
      </c>
      <c r="O764" s="53">
        <v>0</v>
      </c>
    </row>
    <row r="765" spans="2:15" x14ac:dyDescent="0.25">
      <c r="B765" s="51" t="s">
        <v>21</v>
      </c>
      <c r="C765" s="3" t="s">
        <v>250</v>
      </c>
      <c r="D765" s="31" t="s">
        <v>2669</v>
      </c>
      <c r="E765" s="23" t="s">
        <v>2732</v>
      </c>
      <c r="F765" s="24">
        <v>35430</v>
      </c>
      <c r="G765" s="3" t="s">
        <v>740</v>
      </c>
      <c r="H765" s="4" t="s">
        <v>334</v>
      </c>
      <c r="I765" s="4" t="s">
        <v>66</v>
      </c>
      <c r="J765" s="16">
        <v>44</v>
      </c>
      <c r="K765" s="16">
        <v>0</v>
      </c>
      <c r="L765" s="9">
        <v>0</v>
      </c>
      <c r="M765" s="9">
        <v>0</v>
      </c>
      <c r="N765" s="10">
        <v>0</v>
      </c>
      <c r="O765" s="53">
        <v>0</v>
      </c>
    </row>
    <row r="766" spans="2:15" x14ac:dyDescent="0.25">
      <c r="B766" s="51" t="s">
        <v>21</v>
      </c>
      <c r="C766" s="3" t="s">
        <v>250</v>
      </c>
      <c r="D766" s="31" t="s">
        <v>2669</v>
      </c>
      <c r="E766" s="23" t="s">
        <v>2732</v>
      </c>
      <c r="F766" s="24">
        <v>35430</v>
      </c>
      <c r="G766" s="3" t="s">
        <v>741</v>
      </c>
      <c r="H766" s="4" t="s">
        <v>334</v>
      </c>
      <c r="I766" s="4" t="s">
        <v>34</v>
      </c>
      <c r="J766" s="16">
        <v>44</v>
      </c>
      <c r="K766" s="16">
        <v>0</v>
      </c>
      <c r="L766" s="9">
        <v>0</v>
      </c>
      <c r="M766" s="9">
        <v>0</v>
      </c>
      <c r="N766" s="10">
        <v>0</v>
      </c>
      <c r="O766" s="53">
        <v>0</v>
      </c>
    </row>
    <row r="767" spans="2:15" x14ac:dyDescent="0.25">
      <c r="B767" s="51" t="s">
        <v>21</v>
      </c>
      <c r="C767" s="3" t="s">
        <v>250</v>
      </c>
      <c r="D767" s="31" t="s">
        <v>2669</v>
      </c>
      <c r="E767" s="23" t="s">
        <v>2732</v>
      </c>
      <c r="F767" s="24">
        <v>35430</v>
      </c>
      <c r="G767" s="3" t="s">
        <v>742</v>
      </c>
      <c r="H767" s="4" t="s">
        <v>743</v>
      </c>
      <c r="I767" s="4" t="s">
        <v>30</v>
      </c>
      <c r="J767" s="16">
        <v>154.5</v>
      </c>
      <c r="K767" s="16">
        <v>0</v>
      </c>
      <c r="L767" s="9">
        <v>0</v>
      </c>
      <c r="M767" s="9">
        <v>0</v>
      </c>
      <c r="N767" s="10">
        <v>0</v>
      </c>
      <c r="O767" s="53">
        <v>0</v>
      </c>
    </row>
    <row r="768" spans="2:15" x14ac:dyDescent="0.25">
      <c r="B768" s="51" t="s">
        <v>21</v>
      </c>
      <c r="C768" s="3" t="s">
        <v>250</v>
      </c>
      <c r="D768" s="31" t="s">
        <v>2669</v>
      </c>
      <c r="E768" s="23" t="s">
        <v>2732</v>
      </c>
      <c r="F768" s="24">
        <v>35430</v>
      </c>
      <c r="G768" s="3" t="s">
        <v>744</v>
      </c>
      <c r="H768" s="4" t="s">
        <v>745</v>
      </c>
      <c r="I768" s="4" t="s">
        <v>8</v>
      </c>
      <c r="J768" s="16">
        <v>159</v>
      </c>
      <c r="K768" s="16">
        <v>0</v>
      </c>
      <c r="L768" s="9">
        <v>0</v>
      </c>
      <c r="M768" s="9">
        <v>0</v>
      </c>
      <c r="N768" s="10">
        <v>0</v>
      </c>
      <c r="O768" s="53">
        <v>0</v>
      </c>
    </row>
    <row r="769" spans="2:15" x14ac:dyDescent="0.25">
      <c r="B769" s="51" t="s">
        <v>21</v>
      </c>
      <c r="C769" s="3" t="s">
        <v>250</v>
      </c>
      <c r="D769" s="31" t="s">
        <v>2669</v>
      </c>
      <c r="E769" s="23" t="s">
        <v>2732</v>
      </c>
      <c r="F769" s="24">
        <v>35430</v>
      </c>
      <c r="G769" s="3" t="s">
        <v>746</v>
      </c>
      <c r="H769" s="4" t="s">
        <v>747</v>
      </c>
      <c r="I769" s="4" t="s">
        <v>383</v>
      </c>
      <c r="J769" s="16">
        <v>278</v>
      </c>
      <c r="K769" s="16">
        <v>0</v>
      </c>
      <c r="L769" s="9">
        <v>0</v>
      </c>
      <c r="M769" s="9">
        <v>0</v>
      </c>
      <c r="N769" s="10">
        <v>0</v>
      </c>
      <c r="O769" s="53">
        <v>0</v>
      </c>
    </row>
    <row r="770" spans="2:15" x14ac:dyDescent="0.25">
      <c r="B770" s="51" t="s">
        <v>21</v>
      </c>
      <c r="C770" s="3" t="s">
        <v>250</v>
      </c>
      <c r="D770" s="31" t="s">
        <v>2669</v>
      </c>
      <c r="E770" s="23" t="s">
        <v>2732</v>
      </c>
      <c r="F770" s="24">
        <v>35430</v>
      </c>
      <c r="G770" s="3" t="s">
        <v>748</v>
      </c>
      <c r="H770" s="4" t="s">
        <v>749</v>
      </c>
      <c r="I770" s="4" t="s">
        <v>42</v>
      </c>
      <c r="J770" s="16">
        <v>185</v>
      </c>
      <c r="K770" s="16">
        <v>0</v>
      </c>
      <c r="L770" s="9">
        <v>0</v>
      </c>
      <c r="M770" s="9">
        <v>0</v>
      </c>
      <c r="N770" s="10">
        <v>0</v>
      </c>
      <c r="O770" s="53">
        <v>0</v>
      </c>
    </row>
    <row r="771" spans="2:15" x14ac:dyDescent="0.25">
      <c r="B771" s="51" t="s">
        <v>21</v>
      </c>
      <c r="C771" s="3" t="s">
        <v>250</v>
      </c>
      <c r="D771" s="31" t="s">
        <v>2669</v>
      </c>
      <c r="E771" s="23" t="s">
        <v>2732</v>
      </c>
      <c r="F771" s="24">
        <v>35430</v>
      </c>
      <c r="G771" s="3" t="s">
        <v>750</v>
      </c>
      <c r="H771" s="4" t="s">
        <v>334</v>
      </c>
      <c r="I771" s="4" t="s">
        <v>66</v>
      </c>
      <c r="J771" s="16">
        <v>44</v>
      </c>
      <c r="K771" s="16">
        <v>0</v>
      </c>
      <c r="L771" s="9">
        <v>0</v>
      </c>
      <c r="M771" s="9">
        <v>0</v>
      </c>
      <c r="N771" s="10">
        <v>0</v>
      </c>
      <c r="O771" s="53">
        <v>0</v>
      </c>
    </row>
    <row r="772" spans="2:15" x14ac:dyDescent="0.25">
      <c r="B772" s="51" t="s">
        <v>21</v>
      </c>
      <c r="C772" s="3" t="s">
        <v>250</v>
      </c>
      <c r="D772" s="31" t="s">
        <v>2669</v>
      </c>
      <c r="E772" s="23" t="s">
        <v>2732</v>
      </c>
      <c r="F772" s="24">
        <v>35430</v>
      </c>
      <c r="G772" s="3" t="s">
        <v>751</v>
      </c>
      <c r="H772" s="4" t="s">
        <v>743</v>
      </c>
      <c r="I772" s="4" t="s">
        <v>217</v>
      </c>
      <c r="J772" s="16">
        <v>154.5</v>
      </c>
      <c r="K772" s="16">
        <v>0</v>
      </c>
      <c r="L772" s="9">
        <v>0</v>
      </c>
      <c r="M772" s="9">
        <v>0</v>
      </c>
      <c r="N772" s="10">
        <v>0</v>
      </c>
      <c r="O772" s="53">
        <v>0</v>
      </c>
    </row>
    <row r="773" spans="2:15" x14ac:dyDescent="0.25">
      <c r="B773" s="51" t="s">
        <v>21</v>
      </c>
      <c r="C773" s="3" t="s">
        <v>250</v>
      </c>
      <c r="D773" s="31" t="s">
        <v>2669</v>
      </c>
      <c r="E773" s="23" t="s">
        <v>2732</v>
      </c>
      <c r="F773" s="24">
        <v>35430</v>
      </c>
      <c r="G773" s="3" t="s">
        <v>752</v>
      </c>
      <c r="H773" s="4" t="s">
        <v>334</v>
      </c>
      <c r="I773" s="4" t="s">
        <v>88</v>
      </c>
      <c r="J773" s="16">
        <v>44</v>
      </c>
      <c r="K773" s="16">
        <v>0</v>
      </c>
      <c r="L773" s="9">
        <v>0</v>
      </c>
      <c r="M773" s="9">
        <v>0</v>
      </c>
      <c r="N773" s="10">
        <v>0</v>
      </c>
      <c r="O773" s="53">
        <v>0</v>
      </c>
    </row>
    <row r="774" spans="2:15" x14ac:dyDescent="0.25">
      <c r="B774" s="51" t="s">
        <v>21</v>
      </c>
      <c r="C774" s="3" t="s">
        <v>250</v>
      </c>
      <c r="D774" s="31" t="s">
        <v>2669</v>
      </c>
      <c r="E774" s="23" t="s">
        <v>2732</v>
      </c>
      <c r="F774" s="24">
        <v>35611</v>
      </c>
      <c r="G774" s="3" t="s">
        <v>753</v>
      </c>
      <c r="H774" s="4" t="s">
        <v>597</v>
      </c>
      <c r="I774" s="4" t="s">
        <v>30</v>
      </c>
      <c r="J774" s="16">
        <v>80</v>
      </c>
      <c r="K774" s="16">
        <v>0</v>
      </c>
      <c r="L774" s="9">
        <v>0</v>
      </c>
      <c r="M774" s="9">
        <v>0</v>
      </c>
      <c r="N774" s="10">
        <v>0</v>
      </c>
      <c r="O774" s="53">
        <v>0</v>
      </c>
    </row>
    <row r="775" spans="2:15" x14ac:dyDescent="0.25">
      <c r="B775" s="51" t="s">
        <v>21</v>
      </c>
      <c r="C775" s="3" t="s">
        <v>250</v>
      </c>
      <c r="D775" s="31" t="s">
        <v>2669</v>
      </c>
      <c r="E775" s="23" t="s">
        <v>2732</v>
      </c>
      <c r="F775" s="24">
        <v>35611</v>
      </c>
      <c r="G775" s="3" t="s">
        <v>754</v>
      </c>
      <c r="H775" s="4" t="s">
        <v>755</v>
      </c>
      <c r="I775" s="4" t="s">
        <v>66</v>
      </c>
      <c r="J775" s="16">
        <v>80</v>
      </c>
      <c r="K775" s="16">
        <v>0</v>
      </c>
      <c r="L775" s="9">
        <v>0</v>
      </c>
      <c r="M775" s="9">
        <v>0</v>
      </c>
      <c r="N775" s="10">
        <v>0</v>
      </c>
      <c r="O775" s="53">
        <v>0</v>
      </c>
    </row>
    <row r="776" spans="2:15" x14ac:dyDescent="0.25">
      <c r="B776" s="51" t="s">
        <v>21</v>
      </c>
      <c r="C776" s="3" t="s">
        <v>250</v>
      </c>
      <c r="D776" s="31" t="s">
        <v>2669</v>
      </c>
      <c r="E776" s="23" t="s">
        <v>2732</v>
      </c>
      <c r="F776" s="24">
        <v>35642</v>
      </c>
      <c r="G776" s="3" t="s">
        <v>756</v>
      </c>
      <c r="H776" s="4" t="s">
        <v>757</v>
      </c>
      <c r="I776" s="4" t="s">
        <v>25</v>
      </c>
      <c r="J776" s="16">
        <v>184</v>
      </c>
      <c r="K776" s="16">
        <v>0</v>
      </c>
      <c r="L776" s="9">
        <v>0</v>
      </c>
      <c r="M776" s="9">
        <v>0</v>
      </c>
      <c r="N776" s="10">
        <v>0</v>
      </c>
      <c r="O776" s="53">
        <v>0</v>
      </c>
    </row>
    <row r="777" spans="2:15" x14ac:dyDescent="0.25">
      <c r="B777" s="51" t="s">
        <v>21</v>
      </c>
      <c r="C777" s="3" t="s">
        <v>250</v>
      </c>
      <c r="D777" s="31" t="s">
        <v>2669</v>
      </c>
      <c r="E777" s="23" t="s">
        <v>2732</v>
      </c>
      <c r="F777" s="24">
        <v>35642</v>
      </c>
      <c r="G777" s="3" t="s">
        <v>758</v>
      </c>
      <c r="H777" s="4" t="s">
        <v>759</v>
      </c>
      <c r="I777" s="4" t="s">
        <v>25</v>
      </c>
      <c r="J777" s="16">
        <v>137</v>
      </c>
      <c r="K777" s="16">
        <v>0</v>
      </c>
      <c r="L777" s="9">
        <v>0</v>
      </c>
      <c r="M777" s="9">
        <v>0</v>
      </c>
      <c r="N777" s="10">
        <v>0</v>
      </c>
      <c r="O777" s="53">
        <v>0</v>
      </c>
    </row>
    <row r="778" spans="2:15" x14ac:dyDescent="0.25">
      <c r="B778" s="51" t="s">
        <v>21</v>
      </c>
      <c r="C778" s="3" t="s">
        <v>250</v>
      </c>
      <c r="D778" s="31" t="s">
        <v>2669</v>
      </c>
      <c r="E778" s="23" t="s">
        <v>2732</v>
      </c>
      <c r="F778" s="24">
        <v>35673</v>
      </c>
      <c r="G778" s="3" t="s">
        <v>760</v>
      </c>
      <c r="H778" s="4" t="s">
        <v>761</v>
      </c>
      <c r="I778" s="4" t="s">
        <v>54</v>
      </c>
      <c r="J778" s="16">
        <v>159</v>
      </c>
      <c r="K778" s="16">
        <v>0</v>
      </c>
      <c r="L778" s="9">
        <v>0</v>
      </c>
      <c r="M778" s="9">
        <v>0</v>
      </c>
      <c r="N778" s="10">
        <v>0</v>
      </c>
      <c r="O778" s="53">
        <v>0</v>
      </c>
    </row>
    <row r="779" spans="2:15" x14ac:dyDescent="0.25">
      <c r="B779" s="51" t="s">
        <v>21</v>
      </c>
      <c r="C779" s="3" t="s">
        <v>250</v>
      </c>
      <c r="D779" s="31" t="s">
        <v>2669</v>
      </c>
      <c r="E779" s="23" t="s">
        <v>2732</v>
      </c>
      <c r="F779" s="24">
        <v>35673</v>
      </c>
      <c r="G779" s="3" t="s">
        <v>762</v>
      </c>
      <c r="H779" s="4" t="s">
        <v>763</v>
      </c>
      <c r="I779" s="4" t="s">
        <v>201</v>
      </c>
      <c r="J779" s="16">
        <v>680</v>
      </c>
      <c r="K779" s="16">
        <v>0</v>
      </c>
      <c r="L779" s="9">
        <v>0</v>
      </c>
      <c r="M779" s="9">
        <v>0</v>
      </c>
      <c r="N779" s="10">
        <v>0</v>
      </c>
      <c r="O779" s="53">
        <v>0</v>
      </c>
    </row>
    <row r="780" spans="2:15" x14ac:dyDescent="0.25">
      <c r="B780" s="51" t="s">
        <v>21</v>
      </c>
      <c r="C780" s="3" t="s">
        <v>250</v>
      </c>
      <c r="D780" s="31" t="s">
        <v>2669</v>
      </c>
      <c r="E780" s="23" t="s">
        <v>2732</v>
      </c>
      <c r="F780" s="24">
        <v>35734</v>
      </c>
      <c r="G780" s="3" t="s">
        <v>764</v>
      </c>
      <c r="H780" s="4" t="s">
        <v>307</v>
      </c>
      <c r="I780" s="4" t="s">
        <v>27</v>
      </c>
      <c r="J780" s="16">
        <v>111</v>
      </c>
      <c r="K780" s="16">
        <v>0</v>
      </c>
      <c r="L780" s="9">
        <v>0</v>
      </c>
      <c r="M780" s="9">
        <v>0</v>
      </c>
      <c r="N780" s="10">
        <v>0</v>
      </c>
      <c r="O780" s="53">
        <v>0</v>
      </c>
    </row>
    <row r="781" spans="2:15" x14ac:dyDescent="0.25">
      <c r="B781" s="51" t="s">
        <v>21</v>
      </c>
      <c r="C781" s="3" t="s">
        <v>250</v>
      </c>
      <c r="D781" s="31" t="s">
        <v>2669</v>
      </c>
      <c r="E781" s="23" t="s">
        <v>2732</v>
      </c>
      <c r="F781" s="24">
        <v>35734</v>
      </c>
      <c r="G781" s="3" t="s">
        <v>765</v>
      </c>
      <c r="H781" s="4" t="s">
        <v>307</v>
      </c>
      <c r="I781" s="4" t="s">
        <v>27</v>
      </c>
      <c r="J781" s="16">
        <v>111</v>
      </c>
      <c r="K781" s="16">
        <v>0</v>
      </c>
      <c r="L781" s="9">
        <v>0</v>
      </c>
      <c r="M781" s="9">
        <v>0</v>
      </c>
      <c r="N781" s="10">
        <v>0</v>
      </c>
      <c r="O781" s="53">
        <v>0</v>
      </c>
    </row>
    <row r="782" spans="2:15" x14ac:dyDescent="0.25">
      <c r="B782" s="51" t="s">
        <v>21</v>
      </c>
      <c r="C782" s="3" t="s">
        <v>250</v>
      </c>
      <c r="D782" s="31" t="s">
        <v>2669</v>
      </c>
      <c r="E782" s="23" t="s">
        <v>2732</v>
      </c>
      <c r="F782" s="24">
        <v>35734</v>
      </c>
      <c r="G782" s="3" t="s">
        <v>766</v>
      </c>
      <c r="H782" s="4" t="s">
        <v>307</v>
      </c>
      <c r="I782" s="4" t="s">
        <v>27</v>
      </c>
      <c r="J782" s="16">
        <v>111</v>
      </c>
      <c r="K782" s="16">
        <v>0</v>
      </c>
      <c r="L782" s="9">
        <v>0</v>
      </c>
      <c r="M782" s="9">
        <v>0</v>
      </c>
      <c r="N782" s="10">
        <v>0</v>
      </c>
      <c r="O782" s="53">
        <v>0</v>
      </c>
    </row>
    <row r="783" spans="2:15" x14ac:dyDescent="0.25">
      <c r="B783" s="51" t="s">
        <v>21</v>
      </c>
      <c r="C783" s="3" t="s">
        <v>250</v>
      </c>
      <c r="D783" s="31" t="s">
        <v>2669</v>
      </c>
      <c r="E783" s="23" t="s">
        <v>2732</v>
      </c>
      <c r="F783" s="24">
        <v>35734</v>
      </c>
      <c r="G783" s="3" t="s">
        <v>767</v>
      </c>
      <c r="H783" s="4" t="s">
        <v>360</v>
      </c>
      <c r="I783" s="4" t="s">
        <v>27</v>
      </c>
      <c r="J783" s="16">
        <v>111</v>
      </c>
      <c r="K783" s="16">
        <v>0</v>
      </c>
      <c r="L783" s="9">
        <v>0</v>
      </c>
      <c r="M783" s="9">
        <v>0</v>
      </c>
      <c r="N783" s="10">
        <v>0</v>
      </c>
      <c r="O783" s="53">
        <v>0</v>
      </c>
    </row>
    <row r="784" spans="2:15" x14ac:dyDescent="0.25">
      <c r="B784" s="51" t="s">
        <v>21</v>
      </c>
      <c r="C784" s="3" t="s">
        <v>250</v>
      </c>
      <c r="D784" s="31" t="s">
        <v>2669</v>
      </c>
      <c r="E784" s="23" t="s">
        <v>2732</v>
      </c>
      <c r="F784" s="24">
        <v>35734</v>
      </c>
      <c r="G784" s="3" t="s">
        <v>768</v>
      </c>
      <c r="H784" s="4" t="s">
        <v>307</v>
      </c>
      <c r="I784" s="4" t="s">
        <v>44</v>
      </c>
      <c r="J784" s="16">
        <v>111</v>
      </c>
      <c r="K784" s="16">
        <v>0</v>
      </c>
      <c r="L784" s="9">
        <v>0</v>
      </c>
      <c r="M784" s="9">
        <v>0</v>
      </c>
      <c r="N784" s="10">
        <v>0</v>
      </c>
      <c r="O784" s="53">
        <v>0</v>
      </c>
    </row>
    <row r="785" spans="2:15" x14ac:dyDescent="0.25">
      <c r="B785" s="51" t="s">
        <v>21</v>
      </c>
      <c r="C785" s="3" t="s">
        <v>250</v>
      </c>
      <c r="D785" s="31" t="s">
        <v>2669</v>
      </c>
      <c r="E785" s="23" t="s">
        <v>2732</v>
      </c>
      <c r="F785" s="24">
        <v>35734</v>
      </c>
      <c r="G785" s="3" t="s">
        <v>769</v>
      </c>
      <c r="H785" s="4" t="s">
        <v>307</v>
      </c>
      <c r="I785" s="4" t="s">
        <v>44</v>
      </c>
      <c r="J785" s="16">
        <v>111</v>
      </c>
      <c r="K785" s="16">
        <v>0</v>
      </c>
      <c r="L785" s="9">
        <v>0</v>
      </c>
      <c r="M785" s="9">
        <v>0</v>
      </c>
      <c r="N785" s="10">
        <v>0</v>
      </c>
      <c r="O785" s="53">
        <v>0</v>
      </c>
    </row>
    <row r="786" spans="2:15" x14ac:dyDescent="0.25">
      <c r="B786" s="51" t="s">
        <v>21</v>
      </c>
      <c r="C786" s="3" t="s">
        <v>250</v>
      </c>
      <c r="D786" s="31" t="s">
        <v>2669</v>
      </c>
      <c r="E786" s="23" t="s">
        <v>2732</v>
      </c>
      <c r="F786" s="24">
        <v>35734</v>
      </c>
      <c r="G786" s="3" t="s">
        <v>770</v>
      </c>
      <c r="H786" s="4" t="s">
        <v>307</v>
      </c>
      <c r="I786" s="4" t="s">
        <v>229</v>
      </c>
      <c r="J786" s="16">
        <v>111</v>
      </c>
      <c r="K786" s="16">
        <v>0</v>
      </c>
      <c r="L786" s="9">
        <v>0</v>
      </c>
      <c r="M786" s="9">
        <v>0</v>
      </c>
      <c r="N786" s="10">
        <v>0</v>
      </c>
      <c r="O786" s="53">
        <v>0</v>
      </c>
    </row>
    <row r="787" spans="2:15" x14ac:dyDescent="0.25">
      <c r="B787" s="51" t="s">
        <v>21</v>
      </c>
      <c r="C787" s="3" t="s">
        <v>250</v>
      </c>
      <c r="D787" s="31" t="s">
        <v>2669</v>
      </c>
      <c r="E787" s="23" t="s">
        <v>2732</v>
      </c>
      <c r="F787" s="24">
        <v>35734</v>
      </c>
      <c r="G787" s="3" t="s">
        <v>771</v>
      </c>
      <c r="H787" s="4" t="s">
        <v>307</v>
      </c>
      <c r="I787" s="4" t="s">
        <v>66</v>
      </c>
      <c r="J787" s="16">
        <v>111</v>
      </c>
      <c r="K787" s="16">
        <v>0</v>
      </c>
      <c r="L787" s="9">
        <v>0</v>
      </c>
      <c r="M787" s="9">
        <v>0</v>
      </c>
      <c r="N787" s="10">
        <v>0</v>
      </c>
      <c r="O787" s="53">
        <v>0</v>
      </c>
    </row>
    <row r="788" spans="2:15" x14ac:dyDescent="0.25">
      <c r="B788" s="51" t="s">
        <v>21</v>
      </c>
      <c r="C788" s="3" t="s">
        <v>250</v>
      </c>
      <c r="D788" s="31" t="s">
        <v>2669</v>
      </c>
      <c r="E788" s="23" t="s">
        <v>2732</v>
      </c>
      <c r="F788" s="24">
        <v>35734</v>
      </c>
      <c r="G788" s="3" t="s">
        <v>772</v>
      </c>
      <c r="H788" s="4" t="s">
        <v>307</v>
      </c>
      <c r="I788" s="4" t="s">
        <v>622</v>
      </c>
      <c r="J788" s="16">
        <v>111</v>
      </c>
      <c r="K788" s="16">
        <v>0</v>
      </c>
      <c r="L788" s="9">
        <v>0</v>
      </c>
      <c r="M788" s="9">
        <v>0</v>
      </c>
      <c r="N788" s="10">
        <v>0</v>
      </c>
      <c r="O788" s="53">
        <v>0</v>
      </c>
    </row>
    <row r="789" spans="2:15" x14ac:dyDescent="0.25">
      <c r="B789" s="51" t="s">
        <v>21</v>
      </c>
      <c r="C789" s="3" t="s">
        <v>250</v>
      </c>
      <c r="D789" s="31" t="s">
        <v>2669</v>
      </c>
      <c r="E789" s="23" t="s">
        <v>2732</v>
      </c>
      <c r="F789" s="24">
        <v>35734</v>
      </c>
      <c r="G789" s="3" t="s">
        <v>773</v>
      </c>
      <c r="H789" s="4" t="s">
        <v>307</v>
      </c>
      <c r="I789" s="4" t="s">
        <v>66</v>
      </c>
      <c r="J789" s="16">
        <v>111</v>
      </c>
      <c r="K789" s="16">
        <v>0</v>
      </c>
      <c r="L789" s="9">
        <v>0</v>
      </c>
      <c r="M789" s="9">
        <v>0</v>
      </c>
      <c r="N789" s="10">
        <v>0</v>
      </c>
      <c r="O789" s="53">
        <v>0</v>
      </c>
    </row>
    <row r="790" spans="2:15" x14ac:dyDescent="0.25">
      <c r="B790" s="51" t="s">
        <v>21</v>
      </c>
      <c r="C790" s="3" t="s">
        <v>250</v>
      </c>
      <c r="D790" s="31" t="s">
        <v>2669</v>
      </c>
      <c r="E790" s="23" t="s">
        <v>2732</v>
      </c>
      <c r="F790" s="24">
        <v>35734</v>
      </c>
      <c r="G790" s="3" t="s">
        <v>774</v>
      </c>
      <c r="H790" s="4" t="s">
        <v>307</v>
      </c>
      <c r="I790" s="4" t="s">
        <v>78</v>
      </c>
      <c r="J790" s="16">
        <v>111</v>
      </c>
      <c r="K790" s="16">
        <v>0</v>
      </c>
      <c r="L790" s="9">
        <v>0</v>
      </c>
      <c r="M790" s="9">
        <v>0</v>
      </c>
      <c r="N790" s="10">
        <v>0</v>
      </c>
      <c r="O790" s="53">
        <v>0</v>
      </c>
    </row>
    <row r="791" spans="2:15" x14ac:dyDescent="0.25">
      <c r="B791" s="51" t="s">
        <v>21</v>
      </c>
      <c r="C791" s="3" t="s">
        <v>250</v>
      </c>
      <c r="D791" s="31" t="s">
        <v>2669</v>
      </c>
      <c r="E791" s="23" t="s">
        <v>2732</v>
      </c>
      <c r="F791" s="24">
        <v>35734</v>
      </c>
      <c r="G791" s="3" t="s">
        <v>775</v>
      </c>
      <c r="H791" s="4" t="s">
        <v>307</v>
      </c>
      <c r="I791" s="4" t="s">
        <v>54</v>
      </c>
      <c r="J791" s="16">
        <v>111</v>
      </c>
      <c r="K791" s="16">
        <v>0</v>
      </c>
      <c r="L791" s="9">
        <v>0</v>
      </c>
      <c r="M791" s="9">
        <v>0</v>
      </c>
      <c r="N791" s="10">
        <v>0</v>
      </c>
      <c r="O791" s="53">
        <v>0</v>
      </c>
    </row>
    <row r="792" spans="2:15" x14ac:dyDescent="0.25">
      <c r="B792" s="51" t="s">
        <v>21</v>
      </c>
      <c r="C792" s="3" t="s">
        <v>250</v>
      </c>
      <c r="D792" s="31" t="s">
        <v>2669</v>
      </c>
      <c r="E792" s="23" t="s">
        <v>2732</v>
      </c>
      <c r="F792" s="24">
        <v>35734</v>
      </c>
      <c r="G792" s="3" t="s">
        <v>776</v>
      </c>
      <c r="H792" s="4" t="s">
        <v>307</v>
      </c>
      <c r="I792" s="4" t="s">
        <v>27</v>
      </c>
      <c r="J792" s="16">
        <v>111</v>
      </c>
      <c r="K792" s="16">
        <v>0</v>
      </c>
      <c r="L792" s="9">
        <v>0</v>
      </c>
      <c r="M792" s="9">
        <v>0</v>
      </c>
      <c r="N792" s="10">
        <v>0</v>
      </c>
      <c r="O792" s="53">
        <v>0</v>
      </c>
    </row>
    <row r="793" spans="2:15" x14ac:dyDescent="0.25">
      <c r="B793" s="51" t="s">
        <v>21</v>
      </c>
      <c r="C793" s="3" t="s">
        <v>250</v>
      </c>
      <c r="D793" s="31" t="s">
        <v>2669</v>
      </c>
      <c r="E793" s="23" t="s">
        <v>2732</v>
      </c>
      <c r="F793" s="24">
        <v>35734</v>
      </c>
      <c r="G793" s="3" t="s">
        <v>777</v>
      </c>
      <c r="H793" s="4" t="s">
        <v>307</v>
      </c>
      <c r="I793" s="4" t="s">
        <v>66</v>
      </c>
      <c r="J793" s="16">
        <v>111</v>
      </c>
      <c r="K793" s="16">
        <v>0</v>
      </c>
      <c r="L793" s="9">
        <v>0</v>
      </c>
      <c r="M793" s="9">
        <v>0</v>
      </c>
      <c r="N793" s="10">
        <v>0</v>
      </c>
      <c r="O793" s="53">
        <v>0</v>
      </c>
    </row>
    <row r="794" spans="2:15" x14ac:dyDescent="0.25">
      <c r="B794" s="51" t="s">
        <v>21</v>
      </c>
      <c r="C794" s="3" t="s">
        <v>250</v>
      </c>
      <c r="D794" s="31" t="s">
        <v>2669</v>
      </c>
      <c r="E794" s="23" t="s">
        <v>2732</v>
      </c>
      <c r="F794" s="24">
        <v>35734</v>
      </c>
      <c r="G794" s="3" t="s">
        <v>778</v>
      </c>
      <c r="H794" s="4" t="s">
        <v>307</v>
      </c>
      <c r="I794" s="4" t="s">
        <v>32</v>
      </c>
      <c r="J794" s="16">
        <v>111</v>
      </c>
      <c r="K794" s="16">
        <v>0</v>
      </c>
      <c r="L794" s="9">
        <v>0</v>
      </c>
      <c r="M794" s="9">
        <v>0</v>
      </c>
      <c r="N794" s="10">
        <v>0</v>
      </c>
      <c r="O794" s="53">
        <v>0</v>
      </c>
    </row>
    <row r="795" spans="2:15" x14ac:dyDescent="0.25">
      <c r="B795" s="51" t="s">
        <v>21</v>
      </c>
      <c r="C795" s="3" t="s">
        <v>250</v>
      </c>
      <c r="D795" s="31" t="s">
        <v>2669</v>
      </c>
      <c r="E795" s="23" t="s">
        <v>2732</v>
      </c>
      <c r="F795" s="24">
        <v>35734</v>
      </c>
      <c r="G795" s="3" t="s">
        <v>779</v>
      </c>
      <c r="H795" s="4" t="s">
        <v>307</v>
      </c>
      <c r="I795" s="4" t="s">
        <v>30</v>
      </c>
      <c r="J795" s="16">
        <v>111</v>
      </c>
      <c r="K795" s="16">
        <v>0</v>
      </c>
      <c r="L795" s="9">
        <v>0</v>
      </c>
      <c r="M795" s="9">
        <v>0</v>
      </c>
      <c r="N795" s="10">
        <v>0</v>
      </c>
      <c r="O795" s="53">
        <v>0</v>
      </c>
    </row>
    <row r="796" spans="2:15" x14ac:dyDescent="0.25">
      <c r="B796" s="51" t="s">
        <v>21</v>
      </c>
      <c r="C796" s="3" t="s">
        <v>250</v>
      </c>
      <c r="D796" s="31" t="s">
        <v>2669</v>
      </c>
      <c r="E796" s="23" t="s">
        <v>2732</v>
      </c>
      <c r="F796" s="24">
        <v>35734</v>
      </c>
      <c r="G796" s="3" t="s">
        <v>780</v>
      </c>
      <c r="H796" s="4" t="s">
        <v>307</v>
      </c>
      <c r="I796" s="4" t="s">
        <v>42</v>
      </c>
      <c r="J796" s="16">
        <v>111</v>
      </c>
      <c r="K796" s="16">
        <v>0</v>
      </c>
      <c r="L796" s="9">
        <v>0</v>
      </c>
      <c r="M796" s="9">
        <v>0</v>
      </c>
      <c r="N796" s="10">
        <v>0</v>
      </c>
      <c r="O796" s="53">
        <v>0</v>
      </c>
    </row>
    <row r="797" spans="2:15" x14ac:dyDescent="0.25">
      <c r="B797" s="51" t="s">
        <v>21</v>
      </c>
      <c r="C797" s="3" t="s">
        <v>250</v>
      </c>
      <c r="D797" s="31" t="s">
        <v>2669</v>
      </c>
      <c r="E797" s="23" t="s">
        <v>2732</v>
      </c>
      <c r="F797" s="24">
        <v>35843</v>
      </c>
      <c r="G797" s="3" t="s">
        <v>781</v>
      </c>
      <c r="H797" s="4" t="s">
        <v>636</v>
      </c>
      <c r="I797" s="4" t="s">
        <v>66</v>
      </c>
      <c r="J797" s="16">
        <v>185</v>
      </c>
      <c r="K797" s="16">
        <v>0</v>
      </c>
      <c r="L797" s="9">
        <v>0</v>
      </c>
      <c r="M797" s="9">
        <v>0</v>
      </c>
      <c r="N797" s="10">
        <v>0</v>
      </c>
      <c r="O797" s="53">
        <v>0</v>
      </c>
    </row>
    <row r="798" spans="2:15" x14ac:dyDescent="0.25">
      <c r="B798" s="51" t="s">
        <v>21</v>
      </c>
      <c r="C798" s="3" t="s">
        <v>250</v>
      </c>
      <c r="D798" s="31" t="s">
        <v>2669</v>
      </c>
      <c r="E798" s="23" t="s">
        <v>2732</v>
      </c>
      <c r="F798" s="24">
        <v>35843</v>
      </c>
      <c r="G798" s="3" t="s">
        <v>782</v>
      </c>
      <c r="H798" s="4" t="s">
        <v>636</v>
      </c>
      <c r="I798" s="4" t="s">
        <v>75</v>
      </c>
      <c r="J798" s="16">
        <v>185</v>
      </c>
      <c r="K798" s="16">
        <v>0</v>
      </c>
      <c r="L798" s="9">
        <v>0</v>
      </c>
      <c r="M798" s="9">
        <v>0</v>
      </c>
      <c r="N798" s="10">
        <v>0</v>
      </c>
      <c r="O798" s="53">
        <v>0</v>
      </c>
    </row>
    <row r="799" spans="2:15" x14ac:dyDescent="0.25">
      <c r="B799" s="51" t="s">
        <v>21</v>
      </c>
      <c r="C799" s="3" t="s">
        <v>250</v>
      </c>
      <c r="D799" s="31" t="s">
        <v>2669</v>
      </c>
      <c r="E799" s="23" t="s">
        <v>2732</v>
      </c>
      <c r="F799" s="24">
        <v>35843</v>
      </c>
      <c r="G799" s="3" t="s">
        <v>783</v>
      </c>
      <c r="H799" s="4" t="s">
        <v>717</v>
      </c>
      <c r="I799" s="4" t="s">
        <v>25</v>
      </c>
      <c r="J799" s="16">
        <v>185</v>
      </c>
      <c r="K799" s="16">
        <v>0</v>
      </c>
      <c r="L799" s="9">
        <v>0</v>
      </c>
      <c r="M799" s="9">
        <v>0</v>
      </c>
      <c r="N799" s="10">
        <v>0</v>
      </c>
      <c r="O799" s="53">
        <v>0</v>
      </c>
    </row>
    <row r="800" spans="2:15" x14ac:dyDescent="0.25">
      <c r="B800" s="51" t="s">
        <v>21</v>
      </c>
      <c r="C800" s="3" t="s">
        <v>250</v>
      </c>
      <c r="D800" s="31" t="s">
        <v>2669</v>
      </c>
      <c r="E800" s="23" t="s">
        <v>2732</v>
      </c>
      <c r="F800" s="24">
        <v>35886</v>
      </c>
      <c r="G800" s="3" t="s">
        <v>784</v>
      </c>
      <c r="H800" s="4" t="s">
        <v>303</v>
      </c>
      <c r="I800" s="4" t="s">
        <v>42</v>
      </c>
      <c r="J800" s="16">
        <v>68</v>
      </c>
      <c r="K800" s="16">
        <v>0</v>
      </c>
      <c r="L800" s="9">
        <v>0</v>
      </c>
      <c r="M800" s="9">
        <v>0</v>
      </c>
      <c r="N800" s="10">
        <v>0</v>
      </c>
      <c r="O800" s="53">
        <v>0</v>
      </c>
    </row>
    <row r="801" spans="2:15" x14ac:dyDescent="0.25">
      <c r="B801" s="51" t="s">
        <v>21</v>
      </c>
      <c r="C801" s="3" t="s">
        <v>250</v>
      </c>
      <c r="D801" s="31" t="s">
        <v>2669</v>
      </c>
      <c r="E801" s="23" t="s">
        <v>2732</v>
      </c>
      <c r="F801" s="24">
        <v>35886</v>
      </c>
      <c r="G801" s="3" t="s">
        <v>785</v>
      </c>
      <c r="H801" s="4" t="s">
        <v>786</v>
      </c>
      <c r="I801" s="4" t="s">
        <v>235</v>
      </c>
      <c r="J801" s="16">
        <v>160</v>
      </c>
      <c r="K801" s="16">
        <v>0</v>
      </c>
      <c r="L801" s="9">
        <v>0</v>
      </c>
      <c r="M801" s="9">
        <v>0</v>
      </c>
      <c r="N801" s="10">
        <v>0</v>
      </c>
      <c r="O801" s="53">
        <v>0</v>
      </c>
    </row>
    <row r="802" spans="2:15" x14ac:dyDescent="0.25">
      <c r="B802" s="51" t="s">
        <v>21</v>
      </c>
      <c r="C802" s="3" t="s">
        <v>250</v>
      </c>
      <c r="D802" s="31" t="s">
        <v>2669</v>
      </c>
      <c r="E802" s="23" t="s">
        <v>2732</v>
      </c>
      <c r="F802" s="24">
        <v>36109</v>
      </c>
      <c r="G802" s="3" t="s">
        <v>787</v>
      </c>
      <c r="H802" s="4" t="s">
        <v>788</v>
      </c>
      <c r="I802" s="4" t="s">
        <v>51</v>
      </c>
      <c r="J802" s="16">
        <v>137</v>
      </c>
      <c r="K802" s="16">
        <v>0</v>
      </c>
      <c r="L802" s="9">
        <v>0</v>
      </c>
      <c r="M802" s="9">
        <v>0</v>
      </c>
      <c r="N802" s="10">
        <v>0</v>
      </c>
      <c r="O802" s="53">
        <v>0</v>
      </c>
    </row>
    <row r="803" spans="2:15" x14ac:dyDescent="0.25">
      <c r="B803" s="51" t="s">
        <v>21</v>
      </c>
      <c r="C803" s="3" t="s">
        <v>250</v>
      </c>
      <c r="D803" s="31" t="s">
        <v>2669</v>
      </c>
      <c r="E803" s="23" t="s">
        <v>2732</v>
      </c>
      <c r="F803" s="24">
        <v>36116</v>
      </c>
      <c r="G803" s="3" t="s">
        <v>789</v>
      </c>
      <c r="H803" s="4" t="s">
        <v>719</v>
      </c>
      <c r="I803" s="4" t="s">
        <v>30</v>
      </c>
      <c r="J803" s="16">
        <v>120</v>
      </c>
      <c r="K803" s="16">
        <v>0</v>
      </c>
      <c r="L803" s="9">
        <v>0</v>
      </c>
      <c r="M803" s="9">
        <v>0</v>
      </c>
      <c r="N803" s="10">
        <v>0</v>
      </c>
      <c r="O803" s="53">
        <v>0</v>
      </c>
    </row>
    <row r="804" spans="2:15" x14ac:dyDescent="0.25">
      <c r="B804" s="51" t="s">
        <v>21</v>
      </c>
      <c r="C804" s="3" t="s">
        <v>250</v>
      </c>
      <c r="D804" s="31" t="s">
        <v>2669</v>
      </c>
      <c r="E804" s="23" t="s">
        <v>2732</v>
      </c>
      <c r="F804" s="24">
        <v>36138</v>
      </c>
      <c r="G804" s="3" t="s">
        <v>790</v>
      </c>
      <c r="H804" s="4" t="s">
        <v>719</v>
      </c>
      <c r="I804" s="4" t="s">
        <v>25</v>
      </c>
      <c r="J804" s="16">
        <v>80</v>
      </c>
      <c r="K804" s="16">
        <v>0</v>
      </c>
      <c r="L804" s="9">
        <v>0</v>
      </c>
      <c r="M804" s="9">
        <v>0</v>
      </c>
      <c r="N804" s="10">
        <v>0</v>
      </c>
      <c r="O804" s="53">
        <v>0</v>
      </c>
    </row>
    <row r="805" spans="2:15" x14ac:dyDescent="0.25">
      <c r="B805" s="51" t="s">
        <v>21</v>
      </c>
      <c r="C805" s="3" t="s">
        <v>250</v>
      </c>
      <c r="D805" s="31" t="s">
        <v>2669</v>
      </c>
      <c r="E805" s="23" t="s">
        <v>2732</v>
      </c>
      <c r="F805" s="24">
        <v>36138</v>
      </c>
      <c r="G805" s="3" t="s">
        <v>791</v>
      </c>
      <c r="H805" s="4" t="s">
        <v>719</v>
      </c>
      <c r="I805" s="4" t="s">
        <v>66</v>
      </c>
      <c r="J805" s="16">
        <v>83</v>
      </c>
      <c r="K805" s="16">
        <v>0</v>
      </c>
      <c r="L805" s="9">
        <v>0</v>
      </c>
      <c r="M805" s="9">
        <v>0</v>
      </c>
      <c r="N805" s="10">
        <v>0</v>
      </c>
      <c r="O805" s="53">
        <v>0</v>
      </c>
    </row>
    <row r="806" spans="2:15" x14ac:dyDescent="0.25">
      <c r="B806" s="51" t="s">
        <v>21</v>
      </c>
      <c r="C806" s="3" t="s">
        <v>250</v>
      </c>
      <c r="D806" s="31" t="s">
        <v>2669</v>
      </c>
      <c r="E806" s="23" t="s">
        <v>2732</v>
      </c>
      <c r="F806" s="24">
        <v>36138</v>
      </c>
      <c r="G806" s="3" t="s">
        <v>792</v>
      </c>
      <c r="H806" s="4" t="s">
        <v>793</v>
      </c>
      <c r="I806" s="4" t="s">
        <v>78</v>
      </c>
      <c r="J806" s="16">
        <v>85</v>
      </c>
      <c r="K806" s="16">
        <v>0</v>
      </c>
      <c r="L806" s="9">
        <v>0</v>
      </c>
      <c r="M806" s="9">
        <v>0</v>
      </c>
      <c r="N806" s="10">
        <v>0</v>
      </c>
      <c r="O806" s="53">
        <v>0</v>
      </c>
    </row>
    <row r="807" spans="2:15" x14ac:dyDescent="0.25">
      <c r="B807" s="51" t="s">
        <v>21</v>
      </c>
      <c r="C807" s="3" t="s">
        <v>250</v>
      </c>
      <c r="D807" s="31" t="s">
        <v>2669</v>
      </c>
      <c r="E807" s="23" t="s">
        <v>2732</v>
      </c>
      <c r="F807" s="24">
        <v>36138</v>
      </c>
      <c r="G807" s="3" t="s">
        <v>794</v>
      </c>
      <c r="H807" s="4" t="s">
        <v>795</v>
      </c>
      <c r="I807" s="4" t="s">
        <v>105</v>
      </c>
      <c r="J807" s="16">
        <v>230</v>
      </c>
      <c r="K807" s="16">
        <v>0</v>
      </c>
      <c r="L807" s="9">
        <v>0</v>
      </c>
      <c r="M807" s="9">
        <v>0</v>
      </c>
      <c r="N807" s="10">
        <v>0</v>
      </c>
      <c r="O807" s="53">
        <v>0</v>
      </c>
    </row>
    <row r="808" spans="2:15" x14ac:dyDescent="0.25">
      <c r="B808" s="51" t="s">
        <v>21</v>
      </c>
      <c r="C808" s="3" t="s">
        <v>250</v>
      </c>
      <c r="D808" s="31" t="s">
        <v>2669</v>
      </c>
      <c r="E808" s="23" t="s">
        <v>2732</v>
      </c>
      <c r="F808" s="24">
        <v>36280</v>
      </c>
      <c r="G808" s="3" t="s">
        <v>796</v>
      </c>
      <c r="H808" s="4" t="s">
        <v>334</v>
      </c>
      <c r="I808" s="4" t="s">
        <v>29</v>
      </c>
      <c r="J808" s="16">
        <v>131.66</v>
      </c>
      <c r="K808" s="16">
        <v>0</v>
      </c>
      <c r="L808" s="9">
        <v>0</v>
      </c>
      <c r="M808" s="9">
        <v>0</v>
      </c>
      <c r="N808" s="10">
        <v>0</v>
      </c>
      <c r="O808" s="53">
        <v>0</v>
      </c>
    </row>
    <row r="809" spans="2:15" x14ac:dyDescent="0.25">
      <c r="B809" s="51" t="s">
        <v>21</v>
      </c>
      <c r="C809" s="3" t="s">
        <v>250</v>
      </c>
      <c r="D809" s="31" t="s">
        <v>2669</v>
      </c>
      <c r="E809" s="23" t="s">
        <v>2732</v>
      </c>
      <c r="F809" s="24">
        <v>36305</v>
      </c>
      <c r="G809" s="3" t="s">
        <v>797</v>
      </c>
      <c r="H809" s="4" t="s">
        <v>798</v>
      </c>
      <c r="I809" s="4" t="s">
        <v>44</v>
      </c>
      <c r="J809" s="16">
        <v>119</v>
      </c>
      <c r="K809" s="16">
        <v>0</v>
      </c>
      <c r="L809" s="9">
        <v>0</v>
      </c>
      <c r="M809" s="9">
        <v>0</v>
      </c>
      <c r="N809" s="10">
        <v>0</v>
      </c>
      <c r="O809" s="53">
        <v>0</v>
      </c>
    </row>
    <row r="810" spans="2:15" x14ac:dyDescent="0.25">
      <c r="B810" s="51" t="s">
        <v>21</v>
      </c>
      <c r="C810" s="3" t="s">
        <v>250</v>
      </c>
      <c r="D810" s="31" t="s">
        <v>2669</v>
      </c>
      <c r="E810" s="23" t="s">
        <v>2732</v>
      </c>
      <c r="F810" s="24">
        <v>36312</v>
      </c>
      <c r="G810" s="3" t="s">
        <v>799</v>
      </c>
      <c r="H810" s="4" t="s">
        <v>339</v>
      </c>
      <c r="I810" s="4" t="s">
        <v>44</v>
      </c>
      <c r="J810" s="16">
        <v>165</v>
      </c>
      <c r="K810" s="16">
        <v>0</v>
      </c>
      <c r="L810" s="9">
        <v>0</v>
      </c>
      <c r="M810" s="9">
        <v>0</v>
      </c>
      <c r="N810" s="10">
        <v>0</v>
      </c>
      <c r="O810" s="53">
        <v>0</v>
      </c>
    </row>
    <row r="811" spans="2:15" x14ac:dyDescent="0.25">
      <c r="B811" s="51" t="s">
        <v>21</v>
      </c>
      <c r="C811" s="3" t="s">
        <v>250</v>
      </c>
      <c r="D811" s="31" t="s">
        <v>2669</v>
      </c>
      <c r="E811" s="23" t="s">
        <v>2732</v>
      </c>
      <c r="F811" s="24">
        <v>36312</v>
      </c>
      <c r="G811" s="3" t="s">
        <v>800</v>
      </c>
      <c r="H811" s="4" t="s">
        <v>307</v>
      </c>
      <c r="I811" s="4" t="s">
        <v>44</v>
      </c>
      <c r="J811" s="16">
        <v>85</v>
      </c>
      <c r="K811" s="16">
        <v>0</v>
      </c>
      <c r="L811" s="9">
        <v>0</v>
      </c>
      <c r="M811" s="9">
        <v>0</v>
      </c>
      <c r="N811" s="10">
        <v>0</v>
      </c>
      <c r="O811" s="53">
        <v>0</v>
      </c>
    </row>
    <row r="812" spans="2:15" x14ac:dyDescent="0.25">
      <c r="B812" s="51" t="s">
        <v>21</v>
      </c>
      <c r="C812" s="3" t="s">
        <v>250</v>
      </c>
      <c r="D812" s="31" t="s">
        <v>2669</v>
      </c>
      <c r="E812" s="23" t="s">
        <v>2732</v>
      </c>
      <c r="F812" s="24">
        <v>36312</v>
      </c>
      <c r="G812" s="3" t="s">
        <v>801</v>
      </c>
      <c r="H812" s="4" t="s">
        <v>802</v>
      </c>
      <c r="I812" s="4" t="s">
        <v>44</v>
      </c>
      <c r="J812" s="16">
        <v>150</v>
      </c>
      <c r="K812" s="16">
        <v>0</v>
      </c>
      <c r="L812" s="9">
        <v>0</v>
      </c>
      <c r="M812" s="9">
        <v>0</v>
      </c>
      <c r="N812" s="10">
        <v>0</v>
      </c>
      <c r="O812" s="53">
        <v>0</v>
      </c>
    </row>
    <row r="813" spans="2:15" x14ac:dyDescent="0.25">
      <c r="B813" s="51" t="s">
        <v>21</v>
      </c>
      <c r="C813" s="3" t="s">
        <v>250</v>
      </c>
      <c r="D813" s="31" t="s">
        <v>2669</v>
      </c>
      <c r="E813" s="23" t="s">
        <v>2732</v>
      </c>
      <c r="F813" s="24">
        <v>36312</v>
      </c>
      <c r="G813" s="3" t="s">
        <v>803</v>
      </c>
      <c r="H813" s="4" t="s">
        <v>272</v>
      </c>
      <c r="I813" s="4" t="s">
        <v>85</v>
      </c>
      <c r="J813" s="16">
        <v>230</v>
      </c>
      <c r="K813" s="16">
        <v>0</v>
      </c>
      <c r="L813" s="9">
        <v>0</v>
      </c>
      <c r="M813" s="9">
        <v>0</v>
      </c>
      <c r="N813" s="10">
        <v>0</v>
      </c>
      <c r="O813" s="53">
        <v>0</v>
      </c>
    </row>
    <row r="814" spans="2:15" x14ac:dyDescent="0.25">
      <c r="B814" s="51" t="s">
        <v>21</v>
      </c>
      <c r="C814" s="3" t="s">
        <v>250</v>
      </c>
      <c r="D814" s="31" t="s">
        <v>2669</v>
      </c>
      <c r="E814" s="23" t="s">
        <v>2732</v>
      </c>
      <c r="F814" s="24">
        <v>36312</v>
      </c>
      <c r="G814" s="3" t="s">
        <v>804</v>
      </c>
      <c r="H814" s="4" t="s">
        <v>805</v>
      </c>
      <c r="I814" s="4" t="s">
        <v>66</v>
      </c>
      <c r="J814" s="16">
        <v>85</v>
      </c>
      <c r="K814" s="16">
        <v>0</v>
      </c>
      <c r="L814" s="9">
        <v>0</v>
      </c>
      <c r="M814" s="9">
        <v>0</v>
      </c>
      <c r="N814" s="10">
        <v>0</v>
      </c>
      <c r="O814" s="53">
        <v>0</v>
      </c>
    </row>
    <row r="815" spans="2:15" x14ac:dyDescent="0.25">
      <c r="B815" s="51" t="s">
        <v>21</v>
      </c>
      <c r="C815" s="3" t="s">
        <v>250</v>
      </c>
      <c r="D815" s="31" t="s">
        <v>2669</v>
      </c>
      <c r="E815" s="23" t="s">
        <v>2732</v>
      </c>
      <c r="F815" s="24">
        <v>36312</v>
      </c>
      <c r="G815" s="3" t="s">
        <v>806</v>
      </c>
      <c r="H815" s="4" t="s">
        <v>805</v>
      </c>
      <c r="I815" s="4" t="s">
        <v>27</v>
      </c>
      <c r="J815" s="16">
        <v>85</v>
      </c>
      <c r="K815" s="16">
        <v>0</v>
      </c>
      <c r="L815" s="9">
        <v>0</v>
      </c>
      <c r="M815" s="9">
        <v>0</v>
      </c>
      <c r="N815" s="10">
        <v>0</v>
      </c>
      <c r="O815" s="53">
        <v>0</v>
      </c>
    </row>
    <row r="816" spans="2:15" x14ac:dyDescent="0.25">
      <c r="B816" s="51" t="s">
        <v>21</v>
      </c>
      <c r="C816" s="3" t="s">
        <v>250</v>
      </c>
      <c r="D816" s="31" t="s">
        <v>2669</v>
      </c>
      <c r="E816" s="23" t="s">
        <v>2732</v>
      </c>
      <c r="F816" s="24">
        <v>36312</v>
      </c>
      <c r="G816" s="3" t="s">
        <v>807</v>
      </c>
      <c r="H816" s="4" t="s">
        <v>307</v>
      </c>
      <c r="I816" s="4" t="s">
        <v>54</v>
      </c>
      <c r="J816" s="16">
        <v>148</v>
      </c>
      <c r="K816" s="16">
        <v>0</v>
      </c>
      <c r="L816" s="9">
        <v>0</v>
      </c>
      <c r="M816" s="9">
        <v>0</v>
      </c>
      <c r="N816" s="10">
        <v>0</v>
      </c>
      <c r="O816" s="53">
        <v>0</v>
      </c>
    </row>
    <row r="817" spans="2:15" x14ac:dyDescent="0.25">
      <c r="B817" s="51" t="s">
        <v>21</v>
      </c>
      <c r="C817" s="3" t="s">
        <v>250</v>
      </c>
      <c r="D817" s="31" t="s">
        <v>2669</v>
      </c>
      <c r="E817" s="23" t="s">
        <v>2732</v>
      </c>
      <c r="F817" s="24">
        <v>36312</v>
      </c>
      <c r="G817" s="3" t="s">
        <v>808</v>
      </c>
      <c r="H817" s="4" t="s">
        <v>337</v>
      </c>
      <c r="I817" s="4" t="s">
        <v>54</v>
      </c>
      <c r="J817" s="16">
        <v>248</v>
      </c>
      <c r="K817" s="16">
        <v>0</v>
      </c>
      <c r="L817" s="9">
        <v>0</v>
      </c>
      <c r="M817" s="9">
        <v>0</v>
      </c>
      <c r="N817" s="10">
        <v>0</v>
      </c>
      <c r="O817" s="53">
        <v>0</v>
      </c>
    </row>
    <row r="818" spans="2:15" x14ac:dyDescent="0.25">
      <c r="B818" s="51" t="s">
        <v>21</v>
      </c>
      <c r="C818" s="3" t="s">
        <v>250</v>
      </c>
      <c r="D818" s="31" t="s">
        <v>2669</v>
      </c>
      <c r="E818" s="23" t="s">
        <v>2732</v>
      </c>
      <c r="F818" s="24">
        <v>36312</v>
      </c>
      <c r="G818" s="3" t="s">
        <v>809</v>
      </c>
      <c r="H818" s="4" t="s">
        <v>339</v>
      </c>
      <c r="I818" s="4" t="s">
        <v>227</v>
      </c>
      <c r="J818" s="16">
        <v>258</v>
      </c>
      <c r="K818" s="16">
        <v>0</v>
      </c>
      <c r="L818" s="9">
        <v>0</v>
      </c>
      <c r="M818" s="9">
        <v>0</v>
      </c>
      <c r="N818" s="10">
        <v>0</v>
      </c>
      <c r="O818" s="53">
        <v>0</v>
      </c>
    </row>
    <row r="819" spans="2:15" x14ac:dyDescent="0.25">
      <c r="B819" s="51" t="s">
        <v>21</v>
      </c>
      <c r="C819" s="3" t="s">
        <v>250</v>
      </c>
      <c r="D819" s="31" t="s">
        <v>2669</v>
      </c>
      <c r="E819" s="23" t="s">
        <v>2732</v>
      </c>
      <c r="F819" s="24">
        <v>36312</v>
      </c>
      <c r="G819" s="3" t="s">
        <v>810</v>
      </c>
      <c r="H819" s="4" t="s">
        <v>332</v>
      </c>
      <c r="I819" s="4" t="s">
        <v>44</v>
      </c>
      <c r="J819" s="16">
        <v>268</v>
      </c>
      <c r="K819" s="16">
        <v>0</v>
      </c>
      <c r="L819" s="9">
        <v>0</v>
      </c>
      <c r="M819" s="9">
        <v>0</v>
      </c>
      <c r="N819" s="10">
        <v>0</v>
      </c>
      <c r="O819" s="53">
        <v>0</v>
      </c>
    </row>
    <row r="820" spans="2:15" x14ac:dyDescent="0.25">
      <c r="B820" s="51" t="s">
        <v>21</v>
      </c>
      <c r="C820" s="3" t="s">
        <v>250</v>
      </c>
      <c r="D820" s="31" t="s">
        <v>2669</v>
      </c>
      <c r="E820" s="23" t="s">
        <v>2732</v>
      </c>
      <c r="F820" s="24">
        <v>36312</v>
      </c>
      <c r="G820" s="3" t="s">
        <v>811</v>
      </c>
      <c r="H820" s="4" t="s">
        <v>812</v>
      </c>
      <c r="I820" s="4" t="s">
        <v>44</v>
      </c>
      <c r="J820" s="16">
        <v>148</v>
      </c>
      <c r="K820" s="16">
        <v>0</v>
      </c>
      <c r="L820" s="9">
        <v>0</v>
      </c>
      <c r="M820" s="9">
        <v>0</v>
      </c>
      <c r="N820" s="10">
        <v>0</v>
      </c>
      <c r="O820" s="53">
        <v>0</v>
      </c>
    </row>
    <row r="821" spans="2:15" x14ac:dyDescent="0.25">
      <c r="B821" s="51" t="s">
        <v>21</v>
      </c>
      <c r="C821" s="3" t="s">
        <v>250</v>
      </c>
      <c r="D821" s="31" t="s">
        <v>2669</v>
      </c>
      <c r="E821" s="23" t="s">
        <v>2732</v>
      </c>
      <c r="F821" s="24">
        <v>36312</v>
      </c>
      <c r="G821" s="3" t="s">
        <v>813</v>
      </c>
      <c r="H821" s="4" t="s">
        <v>332</v>
      </c>
      <c r="I821" s="4" t="s">
        <v>44</v>
      </c>
      <c r="J821" s="16">
        <v>292</v>
      </c>
      <c r="K821" s="16">
        <v>0</v>
      </c>
      <c r="L821" s="9">
        <v>0</v>
      </c>
      <c r="M821" s="9">
        <v>0</v>
      </c>
      <c r="N821" s="10">
        <v>0</v>
      </c>
      <c r="O821" s="53">
        <v>0</v>
      </c>
    </row>
    <row r="822" spans="2:15" x14ac:dyDescent="0.25">
      <c r="B822" s="51" t="s">
        <v>21</v>
      </c>
      <c r="C822" s="3" t="s">
        <v>250</v>
      </c>
      <c r="D822" s="31" t="s">
        <v>2669</v>
      </c>
      <c r="E822" s="23" t="s">
        <v>2732</v>
      </c>
      <c r="F822" s="24">
        <v>36482</v>
      </c>
      <c r="G822" s="3" t="s">
        <v>814</v>
      </c>
      <c r="H822" s="4" t="s">
        <v>636</v>
      </c>
      <c r="I822" s="4" t="s">
        <v>85</v>
      </c>
      <c r="J822" s="16">
        <v>165</v>
      </c>
      <c r="K822" s="16">
        <v>0</v>
      </c>
      <c r="L822" s="9">
        <v>0</v>
      </c>
      <c r="M822" s="9">
        <v>0</v>
      </c>
      <c r="N822" s="10">
        <v>0</v>
      </c>
      <c r="O822" s="53">
        <v>0</v>
      </c>
    </row>
    <row r="823" spans="2:15" x14ac:dyDescent="0.25">
      <c r="B823" s="51" t="s">
        <v>21</v>
      </c>
      <c r="C823" s="3" t="s">
        <v>250</v>
      </c>
      <c r="D823" s="31" t="s">
        <v>2669</v>
      </c>
      <c r="E823" s="23" t="s">
        <v>2732</v>
      </c>
      <c r="F823" s="24">
        <v>36482</v>
      </c>
      <c r="G823" s="3" t="s">
        <v>815</v>
      </c>
      <c r="H823" s="4" t="s">
        <v>636</v>
      </c>
      <c r="I823" s="4" t="s">
        <v>85</v>
      </c>
      <c r="J823" s="16">
        <v>165</v>
      </c>
      <c r="K823" s="16">
        <v>0</v>
      </c>
      <c r="L823" s="9">
        <v>0</v>
      </c>
      <c r="M823" s="9">
        <v>0</v>
      </c>
      <c r="N823" s="10">
        <v>0</v>
      </c>
      <c r="O823" s="53">
        <v>0</v>
      </c>
    </row>
    <row r="824" spans="2:15" x14ac:dyDescent="0.25">
      <c r="B824" s="51" t="s">
        <v>21</v>
      </c>
      <c r="C824" s="3" t="s">
        <v>250</v>
      </c>
      <c r="D824" s="31" t="s">
        <v>2669</v>
      </c>
      <c r="E824" s="23" t="s">
        <v>2732</v>
      </c>
      <c r="F824" s="24">
        <v>36556</v>
      </c>
      <c r="G824" s="3" t="s">
        <v>816</v>
      </c>
      <c r="H824" s="4" t="s">
        <v>817</v>
      </c>
      <c r="I824" s="4" t="s">
        <v>97</v>
      </c>
      <c r="J824" s="16">
        <v>75</v>
      </c>
      <c r="K824" s="16">
        <v>0</v>
      </c>
      <c r="L824" s="9">
        <v>0</v>
      </c>
      <c r="M824" s="9">
        <v>0</v>
      </c>
      <c r="N824" s="10">
        <v>0</v>
      </c>
      <c r="O824" s="53">
        <v>0</v>
      </c>
    </row>
    <row r="825" spans="2:15" x14ac:dyDescent="0.25">
      <c r="B825" s="51" t="s">
        <v>21</v>
      </c>
      <c r="C825" s="3" t="s">
        <v>250</v>
      </c>
      <c r="D825" s="31" t="s">
        <v>2669</v>
      </c>
      <c r="E825" s="23" t="s">
        <v>2732</v>
      </c>
      <c r="F825" s="24">
        <v>36587</v>
      </c>
      <c r="G825" s="3" t="s">
        <v>818</v>
      </c>
      <c r="H825" s="4" t="s">
        <v>819</v>
      </c>
      <c r="I825" s="4" t="s">
        <v>60</v>
      </c>
      <c r="J825" s="16">
        <v>330</v>
      </c>
      <c r="K825" s="16">
        <v>0</v>
      </c>
      <c r="L825" s="9">
        <v>0</v>
      </c>
      <c r="M825" s="9">
        <v>0</v>
      </c>
      <c r="N825" s="10">
        <v>0</v>
      </c>
      <c r="O825" s="53">
        <v>0</v>
      </c>
    </row>
    <row r="826" spans="2:15" x14ac:dyDescent="0.25">
      <c r="B826" s="51" t="s">
        <v>21</v>
      </c>
      <c r="C826" s="3" t="s">
        <v>250</v>
      </c>
      <c r="D826" s="31" t="s">
        <v>2669</v>
      </c>
      <c r="E826" s="23" t="s">
        <v>2732</v>
      </c>
      <c r="F826" s="24">
        <v>36606</v>
      </c>
      <c r="G826" s="3" t="s">
        <v>820</v>
      </c>
      <c r="H826" s="4" t="s">
        <v>821</v>
      </c>
      <c r="I826" s="4" t="s">
        <v>88</v>
      </c>
      <c r="J826" s="16">
        <v>100</v>
      </c>
      <c r="K826" s="16">
        <v>0</v>
      </c>
      <c r="L826" s="9">
        <v>0</v>
      </c>
      <c r="M826" s="9">
        <v>0</v>
      </c>
      <c r="N826" s="10">
        <v>0</v>
      </c>
      <c r="O826" s="53">
        <v>0</v>
      </c>
    </row>
    <row r="827" spans="2:15" x14ac:dyDescent="0.25">
      <c r="B827" s="51" t="s">
        <v>21</v>
      </c>
      <c r="C827" s="3" t="s">
        <v>250</v>
      </c>
      <c r="D827" s="31" t="s">
        <v>2669</v>
      </c>
      <c r="E827" s="23" t="s">
        <v>2732</v>
      </c>
      <c r="F827" s="24">
        <v>36606</v>
      </c>
      <c r="G827" s="3" t="s">
        <v>822</v>
      </c>
      <c r="H827" s="4" t="s">
        <v>823</v>
      </c>
      <c r="I827" s="4" t="s">
        <v>42</v>
      </c>
      <c r="J827" s="16">
        <v>90</v>
      </c>
      <c r="K827" s="16">
        <v>0</v>
      </c>
      <c r="L827" s="9">
        <v>0</v>
      </c>
      <c r="M827" s="9">
        <v>0</v>
      </c>
      <c r="N827" s="10">
        <v>0</v>
      </c>
      <c r="O827" s="53">
        <v>0</v>
      </c>
    </row>
    <row r="828" spans="2:15" x14ac:dyDescent="0.25">
      <c r="B828" s="51" t="s">
        <v>21</v>
      </c>
      <c r="C828" s="3" t="s">
        <v>250</v>
      </c>
      <c r="D828" s="31" t="s">
        <v>2669</v>
      </c>
      <c r="E828" s="23" t="s">
        <v>2732</v>
      </c>
      <c r="F828" s="24">
        <v>36606</v>
      </c>
      <c r="G828" s="3" t="s">
        <v>824</v>
      </c>
      <c r="H828" s="4" t="s">
        <v>825</v>
      </c>
      <c r="I828" s="4" t="s">
        <v>97</v>
      </c>
      <c r="J828" s="16">
        <v>100</v>
      </c>
      <c r="K828" s="16">
        <v>0</v>
      </c>
      <c r="L828" s="9">
        <v>0</v>
      </c>
      <c r="M828" s="9">
        <v>0</v>
      </c>
      <c r="N828" s="10">
        <v>0</v>
      </c>
      <c r="O828" s="53">
        <v>0</v>
      </c>
    </row>
    <row r="829" spans="2:15" x14ac:dyDescent="0.25">
      <c r="B829" s="51" t="s">
        <v>21</v>
      </c>
      <c r="C829" s="3" t="s">
        <v>250</v>
      </c>
      <c r="D829" s="31" t="s">
        <v>2669</v>
      </c>
      <c r="E829" s="23" t="s">
        <v>2732</v>
      </c>
      <c r="F829" s="24">
        <v>36683</v>
      </c>
      <c r="G829" s="3" t="s">
        <v>826</v>
      </c>
      <c r="H829" s="4" t="s">
        <v>272</v>
      </c>
      <c r="I829" s="4" t="s">
        <v>30</v>
      </c>
      <c r="J829" s="16">
        <v>87.6</v>
      </c>
      <c r="K829" s="16">
        <v>0</v>
      </c>
      <c r="L829" s="9">
        <v>0</v>
      </c>
      <c r="M829" s="9">
        <v>0</v>
      </c>
      <c r="N829" s="10">
        <v>0</v>
      </c>
      <c r="O829" s="53">
        <v>0</v>
      </c>
    </row>
    <row r="830" spans="2:15" x14ac:dyDescent="0.25">
      <c r="B830" s="51" t="s">
        <v>21</v>
      </c>
      <c r="C830" s="3" t="s">
        <v>250</v>
      </c>
      <c r="D830" s="31" t="s">
        <v>2669</v>
      </c>
      <c r="E830" s="23" t="s">
        <v>2732</v>
      </c>
      <c r="F830" s="24">
        <v>36683</v>
      </c>
      <c r="G830" s="3" t="s">
        <v>827</v>
      </c>
      <c r="H830" s="4" t="s">
        <v>272</v>
      </c>
      <c r="I830" s="4" t="s">
        <v>30</v>
      </c>
      <c r="J830" s="16">
        <v>87.6</v>
      </c>
      <c r="K830" s="16">
        <v>0</v>
      </c>
      <c r="L830" s="9">
        <v>0</v>
      </c>
      <c r="M830" s="9">
        <v>0</v>
      </c>
      <c r="N830" s="10">
        <v>0</v>
      </c>
      <c r="O830" s="53">
        <v>0</v>
      </c>
    </row>
    <row r="831" spans="2:15" x14ac:dyDescent="0.25">
      <c r="B831" s="51" t="s">
        <v>21</v>
      </c>
      <c r="C831" s="3" t="s">
        <v>250</v>
      </c>
      <c r="D831" s="31" t="s">
        <v>2669</v>
      </c>
      <c r="E831" s="23" t="s">
        <v>2732</v>
      </c>
      <c r="F831" s="24">
        <v>36683</v>
      </c>
      <c r="G831" s="3" t="s">
        <v>828</v>
      </c>
      <c r="H831" s="4" t="s">
        <v>272</v>
      </c>
      <c r="I831" s="4" t="s">
        <v>30</v>
      </c>
      <c r="J831" s="16">
        <v>87.6</v>
      </c>
      <c r="K831" s="16">
        <v>0</v>
      </c>
      <c r="L831" s="9">
        <v>0</v>
      </c>
      <c r="M831" s="9">
        <v>0</v>
      </c>
      <c r="N831" s="10">
        <v>0</v>
      </c>
      <c r="O831" s="53">
        <v>0</v>
      </c>
    </row>
    <row r="832" spans="2:15" x14ac:dyDescent="0.25">
      <c r="B832" s="51" t="s">
        <v>21</v>
      </c>
      <c r="C832" s="3" t="s">
        <v>250</v>
      </c>
      <c r="D832" s="31" t="s">
        <v>2669</v>
      </c>
      <c r="E832" s="23" t="s">
        <v>2732</v>
      </c>
      <c r="F832" s="24">
        <v>36683</v>
      </c>
      <c r="G832" s="3" t="s">
        <v>829</v>
      </c>
      <c r="H832" s="4" t="s">
        <v>268</v>
      </c>
      <c r="I832" s="4" t="s">
        <v>30</v>
      </c>
      <c r="J832" s="16">
        <v>87.6</v>
      </c>
      <c r="K832" s="16">
        <v>0</v>
      </c>
      <c r="L832" s="9">
        <v>0</v>
      </c>
      <c r="M832" s="9">
        <v>0</v>
      </c>
      <c r="N832" s="10">
        <v>0</v>
      </c>
      <c r="O832" s="53">
        <v>0</v>
      </c>
    </row>
    <row r="833" spans="2:15" x14ac:dyDescent="0.25">
      <c r="B833" s="51" t="s">
        <v>21</v>
      </c>
      <c r="C833" s="3" t="s">
        <v>250</v>
      </c>
      <c r="D833" s="31" t="s">
        <v>2669</v>
      </c>
      <c r="E833" s="23" t="s">
        <v>2732</v>
      </c>
      <c r="F833" s="24">
        <v>36683</v>
      </c>
      <c r="G833" s="3" t="s">
        <v>830</v>
      </c>
      <c r="H833" s="4" t="s">
        <v>272</v>
      </c>
      <c r="I833" s="4" t="s">
        <v>30</v>
      </c>
      <c r="J833" s="16">
        <v>87.6</v>
      </c>
      <c r="K833" s="16">
        <v>0</v>
      </c>
      <c r="L833" s="9">
        <v>0</v>
      </c>
      <c r="M833" s="9">
        <v>0</v>
      </c>
      <c r="N833" s="10">
        <v>0</v>
      </c>
      <c r="O833" s="53">
        <v>0</v>
      </c>
    </row>
    <row r="834" spans="2:15" x14ac:dyDescent="0.25">
      <c r="B834" s="51" t="s">
        <v>21</v>
      </c>
      <c r="C834" s="3" t="s">
        <v>250</v>
      </c>
      <c r="D834" s="31" t="s">
        <v>2669</v>
      </c>
      <c r="E834" s="23" t="s">
        <v>2732</v>
      </c>
      <c r="F834" s="24">
        <v>36683</v>
      </c>
      <c r="G834" s="3" t="s">
        <v>831</v>
      </c>
      <c r="H834" s="4" t="s">
        <v>272</v>
      </c>
      <c r="I834" s="4" t="s">
        <v>30</v>
      </c>
      <c r="J834" s="16">
        <v>87.6</v>
      </c>
      <c r="K834" s="16">
        <v>0</v>
      </c>
      <c r="L834" s="9">
        <v>0</v>
      </c>
      <c r="M834" s="9">
        <v>0</v>
      </c>
      <c r="N834" s="10">
        <v>0</v>
      </c>
      <c r="O834" s="53">
        <v>0</v>
      </c>
    </row>
    <row r="835" spans="2:15" x14ac:dyDescent="0.25">
      <c r="B835" s="51" t="s">
        <v>21</v>
      </c>
      <c r="C835" s="3" t="s">
        <v>250</v>
      </c>
      <c r="D835" s="31" t="s">
        <v>2669</v>
      </c>
      <c r="E835" s="23" t="s">
        <v>2732</v>
      </c>
      <c r="F835" s="24">
        <v>36683</v>
      </c>
      <c r="G835" s="3" t="s">
        <v>832</v>
      </c>
      <c r="H835" s="4" t="s">
        <v>272</v>
      </c>
      <c r="I835" s="4" t="s">
        <v>30</v>
      </c>
      <c r="J835" s="16">
        <v>87.6</v>
      </c>
      <c r="K835" s="16">
        <v>0</v>
      </c>
      <c r="L835" s="9">
        <v>0</v>
      </c>
      <c r="M835" s="9">
        <v>0</v>
      </c>
      <c r="N835" s="10">
        <v>0</v>
      </c>
      <c r="O835" s="53">
        <v>0</v>
      </c>
    </row>
    <row r="836" spans="2:15" x14ac:dyDescent="0.25">
      <c r="B836" s="51" t="s">
        <v>21</v>
      </c>
      <c r="C836" s="3" t="s">
        <v>250</v>
      </c>
      <c r="D836" s="31" t="s">
        <v>2669</v>
      </c>
      <c r="E836" s="23" t="s">
        <v>2732</v>
      </c>
      <c r="F836" s="24">
        <v>36683</v>
      </c>
      <c r="G836" s="3" t="s">
        <v>833</v>
      </c>
      <c r="H836" s="4" t="s">
        <v>272</v>
      </c>
      <c r="I836" s="4" t="s">
        <v>30</v>
      </c>
      <c r="J836" s="16">
        <v>87.6</v>
      </c>
      <c r="K836" s="16">
        <v>0</v>
      </c>
      <c r="L836" s="9">
        <v>0</v>
      </c>
      <c r="M836" s="9">
        <v>0</v>
      </c>
      <c r="N836" s="10">
        <v>0</v>
      </c>
      <c r="O836" s="53">
        <v>0</v>
      </c>
    </row>
    <row r="837" spans="2:15" x14ac:dyDescent="0.25">
      <c r="B837" s="51" t="s">
        <v>21</v>
      </c>
      <c r="C837" s="3" t="s">
        <v>250</v>
      </c>
      <c r="D837" s="31" t="s">
        <v>2669</v>
      </c>
      <c r="E837" s="23" t="s">
        <v>2732</v>
      </c>
      <c r="F837" s="24">
        <v>36683</v>
      </c>
      <c r="G837" s="3" t="s">
        <v>834</v>
      </c>
      <c r="H837" s="4" t="s">
        <v>272</v>
      </c>
      <c r="I837" s="4" t="s">
        <v>30</v>
      </c>
      <c r="J837" s="16">
        <v>87.6</v>
      </c>
      <c r="K837" s="16">
        <v>0</v>
      </c>
      <c r="L837" s="9">
        <v>0</v>
      </c>
      <c r="M837" s="9">
        <v>0</v>
      </c>
      <c r="N837" s="10">
        <v>0</v>
      </c>
      <c r="O837" s="53">
        <v>0</v>
      </c>
    </row>
    <row r="838" spans="2:15" x14ac:dyDescent="0.25">
      <c r="B838" s="51" t="s">
        <v>21</v>
      </c>
      <c r="C838" s="3" t="s">
        <v>250</v>
      </c>
      <c r="D838" s="31" t="s">
        <v>2669</v>
      </c>
      <c r="E838" s="23" t="s">
        <v>2732</v>
      </c>
      <c r="F838" s="24">
        <v>36683</v>
      </c>
      <c r="G838" s="3" t="s">
        <v>835</v>
      </c>
      <c r="H838" s="4" t="s">
        <v>272</v>
      </c>
      <c r="I838" s="4" t="s">
        <v>30</v>
      </c>
      <c r="J838" s="16">
        <v>87.6</v>
      </c>
      <c r="K838" s="16">
        <v>0</v>
      </c>
      <c r="L838" s="9">
        <v>0</v>
      </c>
      <c r="M838" s="9">
        <v>0</v>
      </c>
      <c r="N838" s="10">
        <v>0</v>
      </c>
      <c r="O838" s="53">
        <v>0</v>
      </c>
    </row>
    <row r="839" spans="2:15" x14ac:dyDescent="0.25">
      <c r="B839" s="51" t="s">
        <v>21</v>
      </c>
      <c r="C839" s="3" t="s">
        <v>250</v>
      </c>
      <c r="D839" s="31" t="s">
        <v>2669</v>
      </c>
      <c r="E839" s="23" t="s">
        <v>2732</v>
      </c>
      <c r="F839" s="24">
        <v>36683</v>
      </c>
      <c r="G839" s="3" t="s">
        <v>836</v>
      </c>
      <c r="H839" s="4" t="s">
        <v>272</v>
      </c>
      <c r="I839" s="4" t="s">
        <v>66</v>
      </c>
      <c r="J839" s="16">
        <v>87.6</v>
      </c>
      <c r="K839" s="16">
        <v>0</v>
      </c>
      <c r="L839" s="9">
        <v>0</v>
      </c>
      <c r="M839" s="9">
        <v>0</v>
      </c>
      <c r="N839" s="10">
        <v>0</v>
      </c>
      <c r="O839" s="53">
        <v>0</v>
      </c>
    </row>
    <row r="840" spans="2:15" x14ac:dyDescent="0.25">
      <c r="B840" s="51" t="s">
        <v>21</v>
      </c>
      <c r="C840" s="3" t="s">
        <v>250</v>
      </c>
      <c r="D840" s="31" t="s">
        <v>2669</v>
      </c>
      <c r="E840" s="23" t="s">
        <v>2732</v>
      </c>
      <c r="F840" s="24">
        <v>36683</v>
      </c>
      <c r="G840" s="3" t="s">
        <v>837</v>
      </c>
      <c r="H840" s="4" t="s">
        <v>272</v>
      </c>
      <c r="I840" s="4" t="s">
        <v>44</v>
      </c>
      <c r="J840" s="16">
        <v>87.6</v>
      </c>
      <c r="K840" s="16">
        <v>0</v>
      </c>
      <c r="L840" s="9">
        <v>0</v>
      </c>
      <c r="M840" s="9">
        <v>0</v>
      </c>
      <c r="N840" s="10">
        <v>0</v>
      </c>
      <c r="O840" s="53">
        <v>0</v>
      </c>
    </row>
    <row r="841" spans="2:15" x14ac:dyDescent="0.25">
      <c r="B841" s="51" t="s">
        <v>21</v>
      </c>
      <c r="C841" s="3" t="s">
        <v>250</v>
      </c>
      <c r="D841" s="31" t="s">
        <v>2669</v>
      </c>
      <c r="E841" s="23" t="s">
        <v>2732</v>
      </c>
      <c r="F841" s="24">
        <v>36683</v>
      </c>
      <c r="G841" s="3" t="s">
        <v>838</v>
      </c>
      <c r="H841" s="4" t="s">
        <v>272</v>
      </c>
      <c r="I841" s="4" t="s">
        <v>482</v>
      </c>
      <c r="J841" s="16">
        <v>87.6</v>
      </c>
      <c r="K841" s="16">
        <v>0</v>
      </c>
      <c r="L841" s="9">
        <v>0</v>
      </c>
      <c r="M841" s="9">
        <v>0</v>
      </c>
      <c r="N841" s="10">
        <v>0</v>
      </c>
      <c r="O841" s="53">
        <v>0</v>
      </c>
    </row>
    <row r="842" spans="2:15" x14ac:dyDescent="0.25">
      <c r="B842" s="51" t="s">
        <v>21</v>
      </c>
      <c r="C842" s="3" t="s">
        <v>250</v>
      </c>
      <c r="D842" s="31" t="s">
        <v>2669</v>
      </c>
      <c r="E842" s="23" t="s">
        <v>2732</v>
      </c>
      <c r="F842" s="24">
        <v>36683</v>
      </c>
      <c r="G842" s="3" t="s">
        <v>839</v>
      </c>
      <c r="H842" s="4" t="s">
        <v>272</v>
      </c>
      <c r="I842" s="4" t="s">
        <v>39</v>
      </c>
      <c r="J842" s="16">
        <v>87.6</v>
      </c>
      <c r="K842" s="16">
        <v>0</v>
      </c>
      <c r="L842" s="9">
        <v>0</v>
      </c>
      <c r="M842" s="9">
        <v>0</v>
      </c>
      <c r="N842" s="10">
        <v>0</v>
      </c>
      <c r="O842" s="53">
        <v>0</v>
      </c>
    </row>
    <row r="843" spans="2:15" x14ac:dyDescent="0.25">
      <c r="B843" s="51" t="s">
        <v>21</v>
      </c>
      <c r="C843" s="3" t="s">
        <v>250</v>
      </c>
      <c r="D843" s="31" t="s">
        <v>2669</v>
      </c>
      <c r="E843" s="23" t="s">
        <v>2732</v>
      </c>
      <c r="F843" s="24">
        <v>36683</v>
      </c>
      <c r="G843" s="3" t="s">
        <v>840</v>
      </c>
      <c r="H843" s="4" t="s">
        <v>268</v>
      </c>
      <c r="I843" s="4" t="s">
        <v>66</v>
      </c>
      <c r="J843" s="16">
        <v>87.6</v>
      </c>
      <c r="K843" s="16">
        <v>0</v>
      </c>
      <c r="L843" s="9">
        <v>0</v>
      </c>
      <c r="M843" s="9">
        <v>0</v>
      </c>
      <c r="N843" s="10">
        <v>0</v>
      </c>
      <c r="O843" s="53">
        <v>0</v>
      </c>
    </row>
    <row r="844" spans="2:15" x14ac:dyDescent="0.25">
      <c r="B844" s="51" t="s">
        <v>21</v>
      </c>
      <c r="C844" s="3" t="s">
        <v>250</v>
      </c>
      <c r="D844" s="31" t="s">
        <v>2669</v>
      </c>
      <c r="E844" s="23" t="s">
        <v>2732</v>
      </c>
      <c r="F844" s="24">
        <v>36683</v>
      </c>
      <c r="G844" s="3" t="s">
        <v>841</v>
      </c>
      <c r="H844" s="4" t="s">
        <v>272</v>
      </c>
      <c r="I844" s="4" t="s">
        <v>227</v>
      </c>
      <c r="J844" s="16">
        <v>87.6</v>
      </c>
      <c r="K844" s="16">
        <v>0</v>
      </c>
      <c r="L844" s="9">
        <v>0</v>
      </c>
      <c r="M844" s="9">
        <v>0</v>
      </c>
      <c r="N844" s="10">
        <v>0</v>
      </c>
      <c r="O844" s="53">
        <v>0</v>
      </c>
    </row>
    <row r="845" spans="2:15" x14ac:dyDescent="0.25">
      <c r="B845" s="51" t="s">
        <v>21</v>
      </c>
      <c r="C845" s="3" t="s">
        <v>250</v>
      </c>
      <c r="D845" s="31" t="s">
        <v>2669</v>
      </c>
      <c r="E845" s="23" t="s">
        <v>2732</v>
      </c>
      <c r="F845" s="24">
        <v>36683</v>
      </c>
      <c r="G845" s="3" t="s">
        <v>842</v>
      </c>
      <c r="H845" s="4" t="s">
        <v>272</v>
      </c>
      <c r="I845" s="4" t="s">
        <v>36</v>
      </c>
      <c r="J845" s="16">
        <v>87.6</v>
      </c>
      <c r="K845" s="16">
        <v>0</v>
      </c>
      <c r="L845" s="9">
        <v>0</v>
      </c>
      <c r="M845" s="9">
        <v>0</v>
      </c>
      <c r="N845" s="10">
        <v>0</v>
      </c>
      <c r="O845" s="53">
        <v>0</v>
      </c>
    </row>
    <row r="846" spans="2:15" x14ac:dyDescent="0.25">
      <c r="B846" s="51" t="s">
        <v>21</v>
      </c>
      <c r="C846" s="3" t="s">
        <v>250</v>
      </c>
      <c r="D846" s="31" t="s">
        <v>2669</v>
      </c>
      <c r="E846" s="23" t="s">
        <v>2732</v>
      </c>
      <c r="F846" s="24">
        <v>36683</v>
      </c>
      <c r="G846" s="3" t="s">
        <v>843</v>
      </c>
      <c r="H846" s="4" t="s">
        <v>303</v>
      </c>
      <c r="I846" s="4" t="s">
        <v>75</v>
      </c>
      <c r="J846" s="16">
        <v>110</v>
      </c>
      <c r="K846" s="16">
        <v>0</v>
      </c>
      <c r="L846" s="9">
        <v>0</v>
      </c>
      <c r="M846" s="9">
        <v>0</v>
      </c>
      <c r="N846" s="10">
        <v>0</v>
      </c>
      <c r="O846" s="53">
        <v>0</v>
      </c>
    </row>
    <row r="847" spans="2:15" x14ac:dyDescent="0.25">
      <c r="B847" s="51" t="s">
        <v>21</v>
      </c>
      <c r="C847" s="3" t="s">
        <v>250</v>
      </c>
      <c r="D847" s="31" t="s">
        <v>2669</v>
      </c>
      <c r="E847" s="23" t="s">
        <v>2732</v>
      </c>
      <c r="F847" s="24">
        <v>36683</v>
      </c>
      <c r="G847" s="3" t="s">
        <v>844</v>
      </c>
      <c r="H847" s="4" t="s">
        <v>272</v>
      </c>
      <c r="I847" s="4" t="s">
        <v>201</v>
      </c>
      <c r="J847" s="16">
        <v>87.6</v>
      </c>
      <c r="K847" s="16">
        <v>0</v>
      </c>
      <c r="L847" s="9">
        <v>0</v>
      </c>
      <c r="M847" s="9">
        <v>0</v>
      </c>
      <c r="N847" s="10">
        <v>0</v>
      </c>
      <c r="O847" s="53">
        <v>0</v>
      </c>
    </row>
    <row r="848" spans="2:15" x14ac:dyDescent="0.25">
      <c r="B848" s="51" t="s">
        <v>21</v>
      </c>
      <c r="C848" s="3" t="s">
        <v>250</v>
      </c>
      <c r="D848" s="31" t="s">
        <v>2669</v>
      </c>
      <c r="E848" s="23" t="s">
        <v>2732</v>
      </c>
      <c r="F848" s="24">
        <v>36683</v>
      </c>
      <c r="G848" s="3" t="s">
        <v>845</v>
      </c>
      <c r="H848" s="4" t="s">
        <v>268</v>
      </c>
      <c r="I848" s="4" t="s">
        <v>54</v>
      </c>
      <c r="J848" s="16">
        <v>87.6</v>
      </c>
      <c r="K848" s="16">
        <v>0</v>
      </c>
      <c r="L848" s="9">
        <v>0</v>
      </c>
      <c r="M848" s="9">
        <v>0</v>
      </c>
      <c r="N848" s="10">
        <v>0</v>
      </c>
      <c r="O848" s="53">
        <v>0</v>
      </c>
    </row>
    <row r="849" spans="2:15" x14ac:dyDescent="0.25">
      <c r="B849" s="51" t="s">
        <v>21</v>
      </c>
      <c r="C849" s="3" t="s">
        <v>250</v>
      </c>
      <c r="D849" s="31" t="s">
        <v>2669</v>
      </c>
      <c r="E849" s="23" t="s">
        <v>2732</v>
      </c>
      <c r="F849" s="24">
        <v>36683</v>
      </c>
      <c r="G849" s="3" t="s">
        <v>846</v>
      </c>
      <c r="H849" s="4" t="s">
        <v>272</v>
      </c>
      <c r="I849" s="4" t="s">
        <v>34</v>
      </c>
      <c r="J849" s="16">
        <v>87.6</v>
      </c>
      <c r="K849" s="16">
        <v>0</v>
      </c>
      <c r="L849" s="9">
        <v>0</v>
      </c>
      <c r="M849" s="9">
        <v>0</v>
      </c>
      <c r="N849" s="10">
        <v>0</v>
      </c>
      <c r="O849" s="53">
        <v>0</v>
      </c>
    </row>
    <row r="850" spans="2:15" x14ac:dyDescent="0.25">
      <c r="B850" s="51" t="s">
        <v>21</v>
      </c>
      <c r="C850" s="3" t="s">
        <v>250</v>
      </c>
      <c r="D850" s="31" t="s">
        <v>2669</v>
      </c>
      <c r="E850" s="23" t="s">
        <v>2732</v>
      </c>
      <c r="F850" s="24">
        <v>36683</v>
      </c>
      <c r="G850" s="3" t="s">
        <v>847</v>
      </c>
      <c r="H850" s="4" t="s">
        <v>303</v>
      </c>
      <c r="I850" s="4" t="s">
        <v>54</v>
      </c>
      <c r="J850" s="16">
        <v>110</v>
      </c>
      <c r="K850" s="16">
        <v>0</v>
      </c>
      <c r="L850" s="9">
        <v>0</v>
      </c>
      <c r="M850" s="9">
        <v>0</v>
      </c>
      <c r="N850" s="10">
        <v>0</v>
      </c>
      <c r="O850" s="53">
        <v>0</v>
      </c>
    </row>
    <row r="851" spans="2:15" x14ac:dyDescent="0.25">
      <c r="B851" s="51" t="s">
        <v>21</v>
      </c>
      <c r="C851" s="3" t="s">
        <v>250</v>
      </c>
      <c r="D851" s="31" t="s">
        <v>2669</v>
      </c>
      <c r="E851" s="23" t="s">
        <v>2732</v>
      </c>
      <c r="F851" s="24">
        <v>36683</v>
      </c>
      <c r="G851" s="3" t="s">
        <v>848</v>
      </c>
      <c r="H851" s="4" t="s">
        <v>272</v>
      </c>
      <c r="I851" s="4" t="s">
        <v>64</v>
      </c>
      <c r="J851" s="16">
        <v>87.6</v>
      </c>
      <c r="K851" s="16">
        <v>0</v>
      </c>
      <c r="L851" s="9">
        <v>0</v>
      </c>
      <c r="M851" s="9">
        <v>0</v>
      </c>
      <c r="N851" s="10">
        <v>0</v>
      </c>
      <c r="O851" s="53">
        <v>0</v>
      </c>
    </row>
    <row r="852" spans="2:15" x14ac:dyDescent="0.25">
      <c r="B852" s="51" t="s">
        <v>21</v>
      </c>
      <c r="C852" s="3" t="s">
        <v>250</v>
      </c>
      <c r="D852" s="31" t="s">
        <v>2669</v>
      </c>
      <c r="E852" s="23" t="s">
        <v>2732</v>
      </c>
      <c r="F852" s="24">
        <v>36683</v>
      </c>
      <c r="G852" s="3" t="s">
        <v>849</v>
      </c>
      <c r="H852" s="4" t="s">
        <v>268</v>
      </c>
      <c r="I852" s="4" t="s">
        <v>482</v>
      </c>
      <c r="J852" s="16">
        <v>87.6</v>
      </c>
      <c r="K852" s="16">
        <v>0</v>
      </c>
      <c r="L852" s="9">
        <v>0</v>
      </c>
      <c r="M852" s="9">
        <v>0</v>
      </c>
      <c r="N852" s="10">
        <v>0</v>
      </c>
      <c r="O852" s="53">
        <v>0</v>
      </c>
    </row>
    <row r="853" spans="2:15" x14ac:dyDescent="0.25">
      <c r="B853" s="51" t="s">
        <v>21</v>
      </c>
      <c r="C853" s="3" t="s">
        <v>250</v>
      </c>
      <c r="D853" s="31" t="s">
        <v>2669</v>
      </c>
      <c r="E853" s="23" t="s">
        <v>2732</v>
      </c>
      <c r="F853" s="24">
        <v>36683</v>
      </c>
      <c r="G853" s="3" t="s">
        <v>850</v>
      </c>
      <c r="H853" s="4" t="s">
        <v>268</v>
      </c>
      <c r="I853" s="4" t="s">
        <v>44</v>
      </c>
      <c r="J853" s="16">
        <v>87.6</v>
      </c>
      <c r="K853" s="16">
        <v>0</v>
      </c>
      <c r="L853" s="9">
        <v>0</v>
      </c>
      <c r="M853" s="9">
        <v>0</v>
      </c>
      <c r="N853" s="10">
        <v>0</v>
      </c>
      <c r="O853" s="53">
        <v>0</v>
      </c>
    </row>
    <row r="854" spans="2:15" x14ac:dyDescent="0.25">
      <c r="B854" s="51" t="s">
        <v>21</v>
      </c>
      <c r="C854" s="3" t="s">
        <v>250</v>
      </c>
      <c r="D854" s="31" t="s">
        <v>2669</v>
      </c>
      <c r="E854" s="23" t="s">
        <v>2732</v>
      </c>
      <c r="F854" s="24">
        <v>36683</v>
      </c>
      <c r="G854" s="3" t="s">
        <v>851</v>
      </c>
      <c r="H854" s="4" t="s">
        <v>852</v>
      </c>
      <c r="I854" s="4" t="s">
        <v>54</v>
      </c>
      <c r="J854" s="16">
        <v>372</v>
      </c>
      <c r="K854" s="16">
        <v>0</v>
      </c>
      <c r="L854" s="9">
        <v>0</v>
      </c>
      <c r="M854" s="9">
        <v>0</v>
      </c>
      <c r="N854" s="10">
        <v>0</v>
      </c>
      <c r="O854" s="53">
        <v>0</v>
      </c>
    </row>
    <row r="855" spans="2:15" x14ac:dyDescent="0.25">
      <c r="B855" s="51" t="s">
        <v>21</v>
      </c>
      <c r="C855" s="3" t="s">
        <v>250</v>
      </c>
      <c r="D855" s="31" t="s">
        <v>2669</v>
      </c>
      <c r="E855" s="23" t="s">
        <v>2732</v>
      </c>
      <c r="F855" s="24">
        <v>36683</v>
      </c>
      <c r="G855" s="3" t="s">
        <v>853</v>
      </c>
      <c r="H855" s="4" t="s">
        <v>272</v>
      </c>
      <c r="I855" s="4" t="s">
        <v>54</v>
      </c>
      <c r="J855" s="16">
        <v>87.6</v>
      </c>
      <c r="K855" s="16">
        <v>0</v>
      </c>
      <c r="L855" s="9">
        <v>0</v>
      </c>
      <c r="M855" s="9">
        <v>0</v>
      </c>
      <c r="N855" s="10">
        <v>0</v>
      </c>
      <c r="O855" s="53">
        <v>0</v>
      </c>
    </row>
    <row r="856" spans="2:15" x14ac:dyDescent="0.25">
      <c r="B856" s="51" t="s">
        <v>21</v>
      </c>
      <c r="C856" s="3" t="s">
        <v>250</v>
      </c>
      <c r="D856" s="31" t="s">
        <v>2669</v>
      </c>
      <c r="E856" s="23" t="s">
        <v>2732</v>
      </c>
      <c r="F856" s="24">
        <v>36683</v>
      </c>
      <c r="G856" s="3" t="s">
        <v>854</v>
      </c>
      <c r="H856" s="4" t="s">
        <v>303</v>
      </c>
      <c r="I856" s="4" t="s">
        <v>13</v>
      </c>
      <c r="J856" s="16">
        <v>110</v>
      </c>
      <c r="K856" s="16">
        <v>0</v>
      </c>
      <c r="L856" s="9">
        <v>0</v>
      </c>
      <c r="M856" s="9">
        <v>0</v>
      </c>
      <c r="N856" s="10">
        <v>0</v>
      </c>
      <c r="O856" s="53">
        <v>0</v>
      </c>
    </row>
    <row r="857" spans="2:15" x14ac:dyDescent="0.25">
      <c r="B857" s="51" t="s">
        <v>21</v>
      </c>
      <c r="C857" s="3" t="s">
        <v>250</v>
      </c>
      <c r="D857" s="31" t="s">
        <v>2669</v>
      </c>
      <c r="E857" s="23" t="s">
        <v>2732</v>
      </c>
      <c r="F857" s="24">
        <v>36683</v>
      </c>
      <c r="G857" s="3" t="s">
        <v>855</v>
      </c>
      <c r="H857" s="4" t="s">
        <v>272</v>
      </c>
      <c r="I857" s="4" t="s">
        <v>482</v>
      </c>
      <c r="J857" s="16">
        <v>87.6</v>
      </c>
      <c r="K857" s="16">
        <v>0</v>
      </c>
      <c r="L857" s="9">
        <v>0</v>
      </c>
      <c r="M857" s="9">
        <v>0</v>
      </c>
      <c r="N857" s="10">
        <v>0</v>
      </c>
      <c r="O857" s="53">
        <v>0</v>
      </c>
    </row>
    <row r="858" spans="2:15" x14ac:dyDescent="0.25">
      <c r="B858" s="51" t="s">
        <v>21</v>
      </c>
      <c r="C858" s="3" t="s">
        <v>250</v>
      </c>
      <c r="D858" s="31" t="s">
        <v>2669</v>
      </c>
      <c r="E858" s="23" t="s">
        <v>2732</v>
      </c>
      <c r="F858" s="24">
        <v>36683</v>
      </c>
      <c r="G858" s="3" t="s">
        <v>856</v>
      </c>
      <c r="H858" s="4" t="s">
        <v>272</v>
      </c>
      <c r="I858" s="4" t="s">
        <v>66</v>
      </c>
      <c r="J858" s="16">
        <v>87.6</v>
      </c>
      <c r="K858" s="16">
        <v>0</v>
      </c>
      <c r="L858" s="9">
        <v>0</v>
      </c>
      <c r="M858" s="9">
        <v>0</v>
      </c>
      <c r="N858" s="10">
        <v>0</v>
      </c>
      <c r="O858" s="53">
        <v>0</v>
      </c>
    </row>
    <row r="859" spans="2:15" x14ac:dyDescent="0.25">
      <c r="B859" s="51" t="s">
        <v>21</v>
      </c>
      <c r="C859" s="3" t="s">
        <v>250</v>
      </c>
      <c r="D859" s="31" t="s">
        <v>2669</v>
      </c>
      <c r="E859" s="23" t="s">
        <v>2732</v>
      </c>
      <c r="F859" s="24">
        <v>36683</v>
      </c>
      <c r="G859" s="3" t="s">
        <v>857</v>
      </c>
      <c r="H859" s="4" t="s">
        <v>272</v>
      </c>
      <c r="I859" s="4" t="s">
        <v>387</v>
      </c>
      <c r="J859" s="16">
        <v>87.6</v>
      </c>
      <c r="K859" s="16">
        <v>0</v>
      </c>
      <c r="L859" s="9">
        <v>0</v>
      </c>
      <c r="M859" s="9">
        <v>0</v>
      </c>
      <c r="N859" s="10">
        <v>0</v>
      </c>
      <c r="O859" s="53">
        <v>0</v>
      </c>
    </row>
    <row r="860" spans="2:15" x14ac:dyDescent="0.25">
      <c r="B860" s="51" t="s">
        <v>21</v>
      </c>
      <c r="C860" s="3" t="s">
        <v>250</v>
      </c>
      <c r="D860" s="31" t="s">
        <v>2669</v>
      </c>
      <c r="E860" s="23" t="s">
        <v>2732</v>
      </c>
      <c r="F860" s="24">
        <v>36683</v>
      </c>
      <c r="G860" s="3" t="s">
        <v>858</v>
      </c>
      <c r="H860" s="4" t="s">
        <v>272</v>
      </c>
      <c r="I860" s="4" t="s">
        <v>13</v>
      </c>
      <c r="J860" s="16">
        <v>87.6</v>
      </c>
      <c r="K860" s="16">
        <v>0</v>
      </c>
      <c r="L860" s="9">
        <v>0</v>
      </c>
      <c r="M860" s="9">
        <v>0</v>
      </c>
      <c r="N860" s="10">
        <v>0</v>
      </c>
      <c r="O860" s="53">
        <v>0</v>
      </c>
    </row>
    <row r="861" spans="2:15" x14ac:dyDescent="0.25">
      <c r="B861" s="51" t="s">
        <v>21</v>
      </c>
      <c r="C861" s="3" t="s">
        <v>250</v>
      </c>
      <c r="D861" s="31" t="s">
        <v>2669</v>
      </c>
      <c r="E861" s="23" t="s">
        <v>2732</v>
      </c>
      <c r="F861" s="24">
        <v>36683</v>
      </c>
      <c r="G861" s="3" t="s">
        <v>859</v>
      </c>
      <c r="H861" s="4" t="s">
        <v>268</v>
      </c>
      <c r="I861" s="4" t="s">
        <v>236</v>
      </c>
      <c r="J861" s="16">
        <v>87.6</v>
      </c>
      <c r="K861" s="16">
        <v>0</v>
      </c>
      <c r="L861" s="9">
        <v>0</v>
      </c>
      <c r="M861" s="9">
        <v>0</v>
      </c>
      <c r="N861" s="10">
        <v>0</v>
      </c>
      <c r="O861" s="53">
        <v>0</v>
      </c>
    </row>
    <row r="862" spans="2:15" x14ac:dyDescent="0.25">
      <c r="B862" s="51" t="s">
        <v>21</v>
      </c>
      <c r="C862" s="3" t="s">
        <v>250</v>
      </c>
      <c r="D862" s="31" t="s">
        <v>2669</v>
      </c>
      <c r="E862" s="23" t="s">
        <v>2732</v>
      </c>
      <c r="F862" s="24">
        <v>36683</v>
      </c>
      <c r="G862" s="3" t="s">
        <v>860</v>
      </c>
      <c r="H862" s="4" t="s">
        <v>272</v>
      </c>
      <c r="I862" s="4" t="s">
        <v>44</v>
      </c>
      <c r="J862" s="16">
        <v>87.6</v>
      </c>
      <c r="K862" s="16">
        <v>0</v>
      </c>
      <c r="L862" s="9">
        <v>0</v>
      </c>
      <c r="M862" s="9">
        <v>0</v>
      </c>
      <c r="N862" s="10">
        <v>0</v>
      </c>
      <c r="O862" s="53">
        <v>0</v>
      </c>
    </row>
    <row r="863" spans="2:15" x14ac:dyDescent="0.25">
      <c r="B863" s="51" t="s">
        <v>21</v>
      </c>
      <c r="C863" s="3" t="s">
        <v>250</v>
      </c>
      <c r="D863" s="31" t="s">
        <v>2669</v>
      </c>
      <c r="E863" s="23" t="s">
        <v>2732</v>
      </c>
      <c r="F863" s="24">
        <v>36683</v>
      </c>
      <c r="G863" s="3" t="s">
        <v>861</v>
      </c>
      <c r="H863" s="4" t="s">
        <v>268</v>
      </c>
      <c r="I863" s="4" t="s">
        <v>227</v>
      </c>
      <c r="J863" s="16">
        <v>87.6</v>
      </c>
      <c r="K863" s="16">
        <v>0</v>
      </c>
      <c r="L863" s="9">
        <v>0</v>
      </c>
      <c r="M863" s="9">
        <v>0</v>
      </c>
      <c r="N863" s="10">
        <v>0</v>
      </c>
      <c r="O863" s="53">
        <v>0</v>
      </c>
    </row>
    <row r="864" spans="2:15" x14ac:dyDescent="0.25">
      <c r="B864" s="51" t="s">
        <v>21</v>
      </c>
      <c r="C864" s="3" t="s">
        <v>250</v>
      </c>
      <c r="D864" s="31" t="s">
        <v>2669</v>
      </c>
      <c r="E864" s="23" t="s">
        <v>2732</v>
      </c>
      <c r="F864" s="24">
        <v>36683</v>
      </c>
      <c r="G864" s="3" t="s">
        <v>862</v>
      </c>
      <c r="H864" s="4" t="s">
        <v>272</v>
      </c>
      <c r="I864" s="4" t="s">
        <v>75</v>
      </c>
      <c r="J864" s="16">
        <v>87.6</v>
      </c>
      <c r="K864" s="16">
        <v>0</v>
      </c>
      <c r="L864" s="9">
        <v>0</v>
      </c>
      <c r="M864" s="9">
        <v>0</v>
      </c>
      <c r="N864" s="10">
        <v>0</v>
      </c>
      <c r="O864" s="53">
        <v>0</v>
      </c>
    </row>
    <row r="865" spans="2:15" x14ac:dyDescent="0.25">
      <c r="B865" s="51" t="s">
        <v>21</v>
      </c>
      <c r="C865" s="3" t="s">
        <v>250</v>
      </c>
      <c r="D865" s="31" t="s">
        <v>2669</v>
      </c>
      <c r="E865" s="23" t="s">
        <v>2732</v>
      </c>
      <c r="F865" s="24">
        <v>36683</v>
      </c>
      <c r="G865" s="3" t="s">
        <v>863</v>
      </c>
      <c r="H865" s="4" t="s">
        <v>272</v>
      </c>
      <c r="I865" s="4" t="s">
        <v>30</v>
      </c>
      <c r="J865" s="16">
        <v>87.6</v>
      </c>
      <c r="K865" s="16">
        <v>0</v>
      </c>
      <c r="L865" s="9">
        <v>0</v>
      </c>
      <c r="M865" s="9">
        <v>0</v>
      </c>
      <c r="N865" s="10">
        <v>0</v>
      </c>
      <c r="O865" s="53">
        <v>0</v>
      </c>
    </row>
    <row r="866" spans="2:15" x14ac:dyDescent="0.25">
      <c r="B866" s="51" t="s">
        <v>21</v>
      </c>
      <c r="C866" s="3" t="s">
        <v>250</v>
      </c>
      <c r="D866" s="31" t="s">
        <v>2669</v>
      </c>
      <c r="E866" s="23" t="s">
        <v>2732</v>
      </c>
      <c r="F866" s="24">
        <v>36683</v>
      </c>
      <c r="G866" s="3" t="s">
        <v>864</v>
      </c>
      <c r="H866" s="4" t="s">
        <v>272</v>
      </c>
      <c r="I866" s="4" t="s">
        <v>44</v>
      </c>
      <c r="J866" s="16">
        <v>87.6</v>
      </c>
      <c r="K866" s="16">
        <v>0</v>
      </c>
      <c r="L866" s="9">
        <v>0</v>
      </c>
      <c r="M866" s="9">
        <v>0</v>
      </c>
      <c r="N866" s="10">
        <v>0</v>
      </c>
      <c r="O866" s="53">
        <v>0</v>
      </c>
    </row>
    <row r="867" spans="2:15" x14ac:dyDescent="0.25">
      <c r="B867" s="51" t="s">
        <v>21</v>
      </c>
      <c r="C867" s="3" t="s">
        <v>250</v>
      </c>
      <c r="D867" s="31" t="s">
        <v>2669</v>
      </c>
      <c r="E867" s="23" t="s">
        <v>2732</v>
      </c>
      <c r="F867" s="24">
        <v>36683</v>
      </c>
      <c r="G867" s="3" t="s">
        <v>865</v>
      </c>
      <c r="H867" s="4" t="s">
        <v>268</v>
      </c>
      <c r="I867" s="4" t="s">
        <v>91</v>
      </c>
      <c r="J867" s="16">
        <v>87.6</v>
      </c>
      <c r="K867" s="16">
        <v>0</v>
      </c>
      <c r="L867" s="9">
        <v>0</v>
      </c>
      <c r="M867" s="9">
        <v>0</v>
      </c>
      <c r="N867" s="10">
        <v>0</v>
      </c>
      <c r="O867" s="53">
        <v>0</v>
      </c>
    </row>
    <row r="868" spans="2:15" x14ac:dyDescent="0.25">
      <c r="B868" s="51" t="s">
        <v>21</v>
      </c>
      <c r="C868" s="3" t="s">
        <v>250</v>
      </c>
      <c r="D868" s="31" t="s">
        <v>2669</v>
      </c>
      <c r="E868" s="23" t="s">
        <v>2732</v>
      </c>
      <c r="F868" s="24">
        <v>36683</v>
      </c>
      <c r="G868" s="3" t="s">
        <v>866</v>
      </c>
      <c r="H868" s="4" t="s">
        <v>272</v>
      </c>
      <c r="I868" s="4" t="s">
        <v>97</v>
      </c>
      <c r="J868" s="16">
        <v>87.6</v>
      </c>
      <c r="K868" s="16">
        <v>0</v>
      </c>
      <c r="L868" s="9">
        <v>0</v>
      </c>
      <c r="M868" s="9">
        <v>0</v>
      </c>
      <c r="N868" s="10">
        <v>0</v>
      </c>
      <c r="O868" s="53">
        <v>0</v>
      </c>
    </row>
    <row r="869" spans="2:15" x14ac:dyDescent="0.25">
      <c r="B869" s="51" t="s">
        <v>21</v>
      </c>
      <c r="C869" s="3" t="s">
        <v>250</v>
      </c>
      <c r="D869" s="31" t="s">
        <v>2669</v>
      </c>
      <c r="E869" s="23" t="s">
        <v>2732</v>
      </c>
      <c r="F869" s="24">
        <v>36683</v>
      </c>
      <c r="G869" s="3" t="s">
        <v>867</v>
      </c>
      <c r="H869" s="4" t="s">
        <v>272</v>
      </c>
      <c r="I869" s="4" t="s">
        <v>66</v>
      </c>
      <c r="J869" s="16">
        <v>87.6</v>
      </c>
      <c r="K869" s="16">
        <v>0</v>
      </c>
      <c r="L869" s="9">
        <v>0</v>
      </c>
      <c r="M869" s="9">
        <v>0</v>
      </c>
      <c r="N869" s="10">
        <v>0</v>
      </c>
      <c r="O869" s="53">
        <v>0</v>
      </c>
    </row>
    <row r="870" spans="2:15" x14ac:dyDescent="0.25">
      <c r="B870" s="51" t="s">
        <v>21</v>
      </c>
      <c r="C870" s="3" t="s">
        <v>250</v>
      </c>
      <c r="D870" s="31" t="s">
        <v>2669</v>
      </c>
      <c r="E870" s="23" t="s">
        <v>2732</v>
      </c>
      <c r="F870" s="24">
        <v>36683</v>
      </c>
      <c r="G870" s="3" t="s">
        <v>868</v>
      </c>
      <c r="H870" s="4" t="s">
        <v>268</v>
      </c>
      <c r="I870" s="4" t="s">
        <v>414</v>
      </c>
      <c r="J870" s="16">
        <v>87.6</v>
      </c>
      <c r="K870" s="16">
        <v>0</v>
      </c>
      <c r="L870" s="9">
        <v>0</v>
      </c>
      <c r="M870" s="9">
        <v>0</v>
      </c>
      <c r="N870" s="10">
        <v>0</v>
      </c>
      <c r="O870" s="53">
        <v>0</v>
      </c>
    </row>
    <row r="871" spans="2:15" x14ac:dyDescent="0.25">
      <c r="B871" s="51" t="s">
        <v>21</v>
      </c>
      <c r="C871" s="3" t="s">
        <v>250</v>
      </c>
      <c r="D871" s="31" t="s">
        <v>2669</v>
      </c>
      <c r="E871" s="23" t="s">
        <v>2732</v>
      </c>
      <c r="F871" s="24">
        <v>36683</v>
      </c>
      <c r="G871" s="3" t="s">
        <v>869</v>
      </c>
      <c r="H871" s="4" t="s">
        <v>268</v>
      </c>
      <c r="I871" s="4" t="s">
        <v>54</v>
      </c>
      <c r="J871" s="16">
        <v>87.6</v>
      </c>
      <c r="K871" s="16">
        <v>0</v>
      </c>
      <c r="L871" s="9">
        <v>0</v>
      </c>
      <c r="M871" s="9">
        <v>0</v>
      </c>
      <c r="N871" s="10">
        <v>0</v>
      </c>
      <c r="O871" s="53">
        <v>0</v>
      </c>
    </row>
    <row r="872" spans="2:15" x14ac:dyDescent="0.25">
      <c r="B872" s="51" t="s">
        <v>21</v>
      </c>
      <c r="C872" s="3" t="s">
        <v>250</v>
      </c>
      <c r="D872" s="31" t="s">
        <v>2669</v>
      </c>
      <c r="E872" s="23" t="s">
        <v>2732</v>
      </c>
      <c r="F872" s="24">
        <v>36683</v>
      </c>
      <c r="G872" s="3" t="s">
        <v>870</v>
      </c>
      <c r="H872" s="4" t="s">
        <v>272</v>
      </c>
      <c r="I872" s="4" t="s">
        <v>217</v>
      </c>
      <c r="J872" s="16">
        <v>87.6</v>
      </c>
      <c r="K872" s="16">
        <v>0</v>
      </c>
      <c r="L872" s="9">
        <v>0</v>
      </c>
      <c r="M872" s="9">
        <v>0</v>
      </c>
      <c r="N872" s="10">
        <v>0</v>
      </c>
      <c r="O872" s="53">
        <v>0</v>
      </c>
    </row>
    <row r="873" spans="2:15" x14ac:dyDescent="0.25">
      <c r="B873" s="51" t="s">
        <v>21</v>
      </c>
      <c r="C873" s="3" t="s">
        <v>250</v>
      </c>
      <c r="D873" s="31" t="s">
        <v>2669</v>
      </c>
      <c r="E873" s="23" t="s">
        <v>2732</v>
      </c>
      <c r="F873" s="24">
        <v>36683</v>
      </c>
      <c r="G873" s="3" t="s">
        <v>871</v>
      </c>
      <c r="H873" s="4" t="s">
        <v>272</v>
      </c>
      <c r="I873" s="4" t="s">
        <v>44</v>
      </c>
      <c r="J873" s="16">
        <v>87.6</v>
      </c>
      <c r="K873" s="16">
        <v>0</v>
      </c>
      <c r="L873" s="9">
        <v>0</v>
      </c>
      <c r="M873" s="9">
        <v>0</v>
      </c>
      <c r="N873" s="10">
        <v>0</v>
      </c>
      <c r="O873" s="53">
        <v>0</v>
      </c>
    </row>
    <row r="874" spans="2:15" x14ac:dyDescent="0.25">
      <c r="B874" s="51" t="s">
        <v>21</v>
      </c>
      <c r="C874" s="3" t="s">
        <v>250</v>
      </c>
      <c r="D874" s="31" t="s">
        <v>2669</v>
      </c>
      <c r="E874" s="23" t="s">
        <v>2732</v>
      </c>
      <c r="F874" s="24">
        <v>36683</v>
      </c>
      <c r="G874" s="3" t="s">
        <v>872</v>
      </c>
      <c r="H874" s="4" t="s">
        <v>272</v>
      </c>
      <c r="I874" s="4" t="s">
        <v>42</v>
      </c>
      <c r="J874" s="16">
        <v>87.6</v>
      </c>
      <c r="K874" s="16">
        <v>0</v>
      </c>
      <c r="L874" s="9">
        <v>0</v>
      </c>
      <c r="M874" s="9">
        <v>0</v>
      </c>
      <c r="N874" s="10">
        <v>0</v>
      </c>
      <c r="O874" s="53">
        <v>0</v>
      </c>
    </row>
    <row r="875" spans="2:15" x14ac:dyDescent="0.25">
      <c r="B875" s="51" t="s">
        <v>21</v>
      </c>
      <c r="C875" s="3" t="s">
        <v>250</v>
      </c>
      <c r="D875" s="31" t="s">
        <v>2669</v>
      </c>
      <c r="E875" s="23" t="s">
        <v>2732</v>
      </c>
      <c r="F875" s="24">
        <v>36683</v>
      </c>
      <c r="G875" s="3" t="s">
        <v>873</v>
      </c>
      <c r="H875" s="4" t="s">
        <v>272</v>
      </c>
      <c r="I875" s="4" t="s">
        <v>66</v>
      </c>
      <c r="J875" s="16">
        <v>87.6</v>
      </c>
      <c r="K875" s="16">
        <v>0</v>
      </c>
      <c r="L875" s="9">
        <v>0</v>
      </c>
      <c r="M875" s="9">
        <v>0</v>
      </c>
      <c r="N875" s="10">
        <v>0</v>
      </c>
      <c r="O875" s="53">
        <v>0</v>
      </c>
    </row>
    <row r="876" spans="2:15" x14ac:dyDescent="0.25">
      <c r="B876" s="51" t="s">
        <v>21</v>
      </c>
      <c r="C876" s="3" t="s">
        <v>250</v>
      </c>
      <c r="D876" s="31" t="s">
        <v>2669</v>
      </c>
      <c r="E876" s="23" t="s">
        <v>2732</v>
      </c>
      <c r="F876" s="24">
        <v>36683</v>
      </c>
      <c r="G876" s="3" t="s">
        <v>874</v>
      </c>
      <c r="H876" s="4" t="s">
        <v>272</v>
      </c>
      <c r="I876" s="4" t="s">
        <v>201</v>
      </c>
      <c r="J876" s="16">
        <v>87.6</v>
      </c>
      <c r="K876" s="16">
        <v>0</v>
      </c>
      <c r="L876" s="9">
        <v>0</v>
      </c>
      <c r="M876" s="9">
        <v>0</v>
      </c>
      <c r="N876" s="10">
        <v>0</v>
      </c>
      <c r="O876" s="53">
        <v>0</v>
      </c>
    </row>
    <row r="877" spans="2:15" x14ac:dyDescent="0.25">
      <c r="B877" s="51" t="s">
        <v>21</v>
      </c>
      <c r="C877" s="3" t="s">
        <v>250</v>
      </c>
      <c r="D877" s="31" t="s">
        <v>2669</v>
      </c>
      <c r="E877" s="23" t="s">
        <v>2732</v>
      </c>
      <c r="F877" s="24">
        <v>36683</v>
      </c>
      <c r="G877" s="3" t="s">
        <v>875</v>
      </c>
      <c r="H877" s="4" t="s">
        <v>272</v>
      </c>
      <c r="I877" s="4" t="s">
        <v>54</v>
      </c>
      <c r="J877" s="16">
        <v>87.6</v>
      </c>
      <c r="K877" s="16">
        <v>0</v>
      </c>
      <c r="L877" s="9">
        <v>0</v>
      </c>
      <c r="M877" s="9">
        <v>0</v>
      </c>
      <c r="N877" s="10">
        <v>0</v>
      </c>
      <c r="O877" s="53">
        <v>0</v>
      </c>
    </row>
    <row r="878" spans="2:15" x14ac:dyDescent="0.25">
      <c r="B878" s="51" t="s">
        <v>21</v>
      </c>
      <c r="C878" s="3" t="s">
        <v>250</v>
      </c>
      <c r="D878" s="31" t="s">
        <v>2669</v>
      </c>
      <c r="E878" s="23" t="s">
        <v>2732</v>
      </c>
      <c r="F878" s="24">
        <v>36683</v>
      </c>
      <c r="G878" s="3" t="s">
        <v>876</v>
      </c>
      <c r="H878" s="4" t="s">
        <v>272</v>
      </c>
      <c r="I878" s="4" t="s">
        <v>39</v>
      </c>
      <c r="J878" s="16">
        <v>87.6</v>
      </c>
      <c r="K878" s="16">
        <v>0</v>
      </c>
      <c r="L878" s="9">
        <v>0</v>
      </c>
      <c r="M878" s="9">
        <v>0</v>
      </c>
      <c r="N878" s="10">
        <v>0</v>
      </c>
      <c r="O878" s="53">
        <v>0</v>
      </c>
    </row>
    <row r="879" spans="2:15" x14ac:dyDescent="0.25">
      <c r="B879" s="51" t="s">
        <v>21</v>
      </c>
      <c r="C879" s="3" t="s">
        <v>250</v>
      </c>
      <c r="D879" s="31" t="s">
        <v>2669</v>
      </c>
      <c r="E879" s="23" t="s">
        <v>2732</v>
      </c>
      <c r="F879" s="24">
        <v>36683</v>
      </c>
      <c r="G879" s="3" t="s">
        <v>877</v>
      </c>
      <c r="H879" s="4" t="s">
        <v>272</v>
      </c>
      <c r="I879" s="4" t="s">
        <v>30</v>
      </c>
      <c r="J879" s="16">
        <v>87.6</v>
      </c>
      <c r="K879" s="16">
        <v>0</v>
      </c>
      <c r="L879" s="9">
        <v>0</v>
      </c>
      <c r="M879" s="9">
        <v>0</v>
      </c>
      <c r="N879" s="10">
        <v>0</v>
      </c>
      <c r="O879" s="53">
        <v>0</v>
      </c>
    </row>
    <row r="880" spans="2:15" x14ac:dyDescent="0.25">
      <c r="B880" s="51" t="s">
        <v>21</v>
      </c>
      <c r="C880" s="3" t="s">
        <v>250</v>
      </c>
      <c r="D880" s="31" t="s">
        <v>2669</v>
      </c>
      <c r="E880" s="23" t="s">
        <v>2732</v>
      </c>
      <c r="F880" s="24">
        <v>36683</v>
      </c>
      <c r="G880" s="3" t="s">
        <v>878</v>
      </c>
      <c r="H880" s="4" t="s">
        <v>268</v>
      </c>
      <c r="I880" s="4" t="s">
        <v>30</v>
      </c>
      <c r="J880" s="16">
        <v>87.6</v>
      </c>
      <c r="K880" s="16">
        <v>0</v>
      </c>
      <c r="L880" s="9">
        <v>0</v>
      </c>
      <c r="M880" s="9">
        <v>0</v>
      </c>
      <c r="N880" s="10">
        <v>0</v>
      </c>
      <c r="O880" s="53">
        <v>0</v>
      </c>
    </row>
    <row r="881" spans="2:15" x14ac:dyDescent="0.25">
      <c r="B881" s="51" t="s">
        <v>21</v>
      </c>
      <c r="C881" s="3" t="s">
        <v>250</v>
      </c>
      <c r="D881" s="31" t="s">
        <v>2669</v>
      </c>
      <c r="E881" s="23" t="s">
        <v>2732</v>
      </c>
      <c r="F881" s="24">
        <v>36683</v>
      </c>
      <c r="G881" s="3" t="s">
        <v>879</v>
      </c>
      <c r="H881" s="4" t="s">
        <v>268</v>
      </c>
      <c r="I881" s="4" t="s">
        <v>30</v>
      </c>
      <c r="J881" s="16">
        <v>87.6</v>
      </c>
      <c r="K881" s="16">
        <v>0</v>
      </c>
      <c r="L881" s="9">
        <v>0</v>
      </c>
      <c r="M881" s="9">
        <v>0</v>
      </c>
      <c r="N881" s="10">
        <v>0</v>
      </c>
      <c r="O881" s="53">
        <v>0</v>
      </c>
    </row>
    <row r="882" spans="2:15" x14ac:dyDescent="0.25">
      <c r="B882" s="51" t="s">
        <v>21</v>
      </c>
      <c r="C882" s="3" t="s">
        <v>250</v>
      </c>
      <c r="D882" s="31" t="s">
        <v>2669</v>
      </c>
      <c r="E882" s="23" t="s">
        <v>2732</v>
      </c>
      <c r="F882" s="24">
        <v>36683</v>
      </c>
      <c r="G882" s="3" t="s">
        <v>880</v>
      </c>
      <c r="H882" s="4" t="s">
        <v>272</v>
      </c>
      <c r="I882" s="4" t="s">
        <v>30</v>
      </c>
      <c r="J882" s="16">
        <v>87.6</v>
      </c>
      <c r="K882" s="16">
        <v>0</v>
      </c>
      <c r="L882" s="9">
        <v>0</v>
      </c>
      <c r="M882" s="9">
        <v>0</v>
      </c>
      <c r="N882" s="10">
        <v>0</v>
      </c>
      <c r="O882" s="53">
        <v>0</v>
      </c>
    </row>
    <row r="883" spans="2:15" x14ac:dyDescent="0.25">
      <c r="B883" s="51" t="s">
        <v>21</v>
      </c>
      <c r="C883" s="3" t="s">
        <v>250</v>
      </c>
      <c r="D883" s="31" t="s">
        <v>2669</v>
      </c>
      <c r="E883" s="23" t="s">
        <v>2732</v>
      </c>
      <c r="F883" s="24">
        <v>36683</v>
      </c>
      <c r="G883" s="3" t="s">
        <v>881</v>
      </c>
      <c r="H883" s="4" t="s">
        <v>272</v>
      </c>
      <c r="I883" s="4" t="s">
        <v>30</v>
      </c>
      <c r="J883" s="16">
        <v>87.6</v>
      </c>
      <c r="K883" s="16">
        <v>0</v>
      </c>
      <c r="L883" s="9">
        <v>0</v>
      </c>
      <c r="M883" s="9">
        <v>0</v>
      </c>
      <c r="N883" s="10">
        <v>0</v>
      </c>
      <c r="O883" s="53">
        <v>0</v>
      </c>
    </row>
    <row r="884" spans="2:15" x14ac:dyDescent="0.25">
      <c r="B884" s="51" t="s">
        <v>21</v>
      </c>
      <c r="C884" s="3" t="s">
        <v>250</v>
      </c>
      <c r="D884" s="31" t="s">
        <v>2669</v>
      </c>
      <c r="E884" s="23" t="s">
        <v>2732</v>
      </c>
      <c r="F884" s="24">
        <v>36683</v>
      </c>
      <c r="G884" s="3" t="s">
        <v>882</v>
      </c>
      <c r="H884" s="4" t="s">
        <v>272</v>
      </c>
      <c r="I884" s="4" t="s">
        <v>30</v>
      </c>
      <c r="J884" s="16">
        <v>87.6</v>
      </c>
      <c r="K884" s="16">
        <v>0</v>
      </c>
      <c r="L884" s="9">
        <v>0</v>
      </c>
      <c r="M884" s="9">
        <v>0</v>
      </c>
      <c r="N884" s="10">
        <v>0</v>
      </c>
      <c r="O884" s="53">
        <v>0</v>
      </c>
    </row>
    <row r="885" spans="2:15" x14ac:dyDescent="0.25">
      <c r="B885" s="51" t="s">
        <v>21</v>
      </c>
      <c r="C885" s="3" t="s">
        <v>250</v>
      </c>
      <c r="D885" s="31" t="s">
        <v>2669</v>
      </c>
      <c r="E885" s="23" t="s">
        <v>2732</v>
      </c>
      <c r="F885" s="24">
        <v>36683</v>
      </c>
      <c r="G885" s="3" t="s">
        <v>883</v>
      </c>
      <c r="H885" s="4" t="s">
        <v>272</v>
      </c>
      <c r="I885" s="4" t="s">
        <v>30</v>
      </c>
      <c r="J885" s="16">
        <v>87.6</v>
      </c>
      <c r="K885" s="16">
        <v>0</v>
      </c>
      <c r="L885" s="9">
        <v>0</v>
      </c>
      <c r="M885" s="9">
        <v>0</v>
      </c>
      <c r="N885" s="10">
        <v>0</v>
      </c>
      <c r="O885" s="53">
        <v>0</v>
      </c>
    </row>
    <row r="886" spans="2:15" x14ac:dyDescent="0.25">
      <c r="B886" s="51" t="s">
        <v>21</v>
      </c>
      <c r="C886" s="3" t="s">
        <v>250</v>
      </c>
      <c r="D886" s="31" t="s">
        <v>2669</v>
      </c>
      <c r="E886" s="23" t="s">
        <v>2732</v>
      </c>
      <c r="F886" s="24">
        <v>36683</v>
      </c>
      <c r="G886" s="3" t="s">
        <v>884</v>
      </c>
      <c r="H886" s="4" t="s">
        <v>268</v>
      </c>
      <c r="I886" s="4" t="s">
        <v>30</v>
      </c>
      <c r="J886" s="16">
        <v>87.6</v>
      </c>
      <c r="K886" s="16">
        <v>0</v>
      </c>
      <c r="L886" s="9">
        <v>0</v>
      </c>
      <c r="M886" s="9">
        <v>0</v>
      </c>
      <c r="N886" s="10">
        <v>0</v>
      </c>
      <c r="O886" s="53">
        <v>0</v>
      </c>
    </row>
    <row r="887" spans="2:15" x14ac:dyDescent="0.25">
      <c r="B887" s="51" t="s">
        <v>21</v>
      </c>
      <c r="C887" s="3" t="s">
        <v>250</v>
      </c>
      <c r="D887" s="31" t="s">
        <v>2669</v>
      </c>
      <c r="E887" s="23" t="s">
        <v>2732</v>
      </c>
      <c r="F887" s="24">
        <v>36683</v>
      </c>
      <c r="G887" s="3" t="s">
        <v>885</v>
      </c>
      <c r="H887" s="4" t="s">
        <v>272</v>
      </c>
      <c r="I887" s="4" t="s">
        <v>30</v>
      </c>
      <c r="J887" s="16">
        <v>87.6</v>
      </c>
      <c r="K887" s="16">
        <v>0</v>
      </c>
      <c r="L887" s="9">
        <v>0</v>
      </c>
      <c r="M887" s="9">
        <v>0</v>
      </c>
      <c r="N887" s="10">
        <v>0</v>
      </c>
      <c r="O887" s="53">
        <v>0</v>
      </c>
    </row>
    <row r="888" spans="2:15" x14ac:dyDescent="0.25">
      <c r="B888" s="51" t="s">
        <v>21</v>
      </c>
      <c r="C888" s="3" t="s">
        <v>250</v>
      </c>
      <c r="D888" s="31" t="s">
        <v>2669</v>
      </c>
      <c r="E888" s="23" t="s">
        <v>2732</v>
      </c>
      <c r="F888" s="24">
        <v>36683</v>
      </c>
      <c r="G888" s="3" t="s">
        <v>886</v>
      </c>
      <c r="H888" s="4" t="s">
        <v>272</v>
      </c>
      <c r="I888" s="4" t="s">
        <v>30</v>
      </c>
      <c r="J888" s="16">
        <v>87.6</v>
      </c>
      <c r="K888" s="16">
        <v>0</v>
      </c>
      <c r="L888" s="9">
        <v>0</v>
      </c>
      <c r="M888" s="9">
        <v>0</v>
      </c>
      <c r="N888" s="10">
        <v>0</v>
      </c>
      <c r="O888" s="53">
        <v>0</v>
      </c>
    </row>
    <row r="889" spans="2:15" x14ac:dyDescent="0.25">
      <c r="B889" s="51" t="s">
        <v>21</v>
      </c>
      <c r="C889" s="3" t="s">
        <v>250</v>
      </c>
      <c r="D889" s="31" t="s">
        <v>2669</v>
      </c>
      <c r="E889" s="23" t="s">
        <v>2732</v>
      </c>
      <c r="F889" s="24">
        <v>36683</v>
      </c>
      <c r="G889" s="3" t="s">
        <v>887</v>
      </c>
      <c r="H889" s="4" t="s">
        <v>268</v>
      </c>
      <c r="I889" s="4" t="s">
        <v>66</v>
      </c>
      <c r="J889" s="16">
        <v>87.6</v>
      </c>
      <c r="K889" s="16">
        <v>0</v>
      </c>
      <c r="L889" s="9">
        <v>0</v>
      </c>
      <c r="M889" s="9">
        <v>0</v>
      </c>
      <c r="N889" s="10">
        <v>0</v>
      </c>
      <c r="O889" s="53">
        <v>0</v>
      </c>
    </row>
    <row r="890" spans="2:15" x14ac:dyDescent="0.25">
      <c r="B890" s="51" t="s">
        <v>21</v>
      </c>
      <c r="C890" s="3" t="s">
        <v>250</v>
      </c>
      <c r="D890" s="31" t="s">
        <v>2669</v>
      </c>
      <c r="E890" s="23" t="s">
        <v>2732</v>
      </c>
      <c r="F890" s="24">
        <v>36683</v>
      </c>
      <c r="G890" s="3" t="s">
        <v>888</v>
      </c>
      <c r="H890" s="4" t="s">
        <v>272</v>
      </c>
      <c r="I890" s="4" t="s">
        <v>235</v>
      </c>
      <c r="J890" s="16">
        <v>87.6</v>
      </c>
      <c r="K890" s="16">
        <v>0</v>
      </c>
      <c r="L890" s="9">
        <v>0</v>
      </c>
      <c r="M890" s="9">
        <v>0</v>
      </c>
      <c r="N890" s="10">
        <v>0</v>
      </c>
      <c r="O890" s="53">
        <v>0</v>
      </c>
    </row>
    <row r="891" spans="2:15" x14ac:dyDescent="0.25">
      <c r="B891" s="51" t="s">
        <v>21</v>
      </c>
      <c r="C891" s="3" t="s">
        <v>250</v>
      </c>
      <c r="D891" s="31" t="s">
        <v>2669</v>
      </c>
      <c r="E891" s="23" t="s">
        <v>2732</v>
      </c>
      <c r="F891" s="24">
        <v>36683</v>
      </c>
      <c r="G891" s="3" t="s">
        <v>889</v>
      </c>
      <c r="H891" s="4" t="s">
        <v>268</v>
      </c>
      <c r="I891" s="4" t="s">
        <v>36</v>
      </c>
      <c r="J891" s="16">
        <v>87.6</v>
      </c>
      <c r="K891" s="16">
        <v>0</v>
      </c>
      <c r="L891" s="9">
        <v>0</v>
      </c>
      <c r="M891" s="9">
        <v>0</v>
      </c>
      <c r="N891" s="10">
        <v>0</v>
      </c>
      <c r="O891" s="53">
        <v>0</v>
      </c>
    </row>
    <row r="892" spans="2:15" x14ac:dyDescent="0.25">
      <c r="B892" s="51" t="s">
        <v>21</v>
      </c>
      <c r="C892" s="3" t="s">
        <v>250</v>
      </c>
      <c r="D892" s="31" t="s">
        <v>2669</v>
      </c>
      <c r="E892" s="23" t="s">
        <v>2732</v>
      </c>
      <c r="F892" s="24">
        <v>36683</v>
      </c>
      <c r="G892" s="3" t="s">
        <v>890</v>
      </c>
      <c r="H892" s="4" t="s">
        <v>272</v>
      </c>
      <c r="I892" s="4" t="s">
        <v>36</v>
      </c>
      <c r="J892" s="16">
        <v>87.6</v>
      </c>
      <c r="K892" s="16">
        <v>0</v>
      </c>
      <c r="L892" s="9">
        <v>0</v>
      </c>
      <c r="M892" s="9">
        <v>0</v>
      </c>
      <c r="N892" s="10">
        <v>0</v>
      </c>
      <c r="O892" s="53">
        <v>0</v>
      </c>
    </row>
    <row r="893" spans="2:15" x14ac:dyDescent="0.25">
      <c r="B893" s="51" t="s">
        <v>21</v>
      </c>
      <c r="C893" s="3" t="s">
        <v>250</v>
      </c>
      <c r="D893" s="31" t="s">
        <v>2669</v>
      </c>
      <c r="E893" s="23" t="s">
        <v>2732</v>
      </c>
      <c r="F893" s="24">
        <v>36683</v>
      </c>
      <c r="G893" s="3" t="s">
        <v>891</v>
      </c>
      <c r="H893" s="4" t="s">
        <v>272</v>
      </c>
      <c r="I893" s="4" t="s">
        <v>510</v>
      </c>
      <c r="J893" s="16">
        <v>87.6</v>
      </c>
      <c r="K893" s="16">
        <v>0</v>
      </c>
      <c r="L893" s="9">
        <v>0</v>
      </c>
      <c r="M893" s="9">
        <v>0</v>
      </c>
      <c r="N893" s="10">
        <v>0</v>
      </c>
      <c r="O893" s="53">
        <v>0</v>
      </c>
    </row>
    <row r="894" spans="2:15" x14ac:dyDescent="0.25">
      <c r="B894" s="51" t="s">
        <v>21</v>
      </c>
      <c r="C894" s="3" t="s">
        <v>250</v>
      </c>
      <c r="D894" s="31" t="s">
        <v>2669</v>
      </c>
      <c r="E894" s="23" t="s">
        <v>2732</v>
      </c>
      <c r="F894" s="24">
        <v>36683</v>
      </c>
      <c r="G894" s="3" t="s">
        <v>892</v>
      </c>
      <c r="H894" s="4" t="s">
        <v>272</v>
      </c>
      <c r="I894" s="4" t="s">
        <v>39</v>
      </c>
      <c r="J894" s="16">
        <v>87.6</v>
      </c>
      <c r="K894" s="16">
        <v>0</v>
      </c>
      <c r="L894" s="9">
        <v>0</v>
      </c>
      <c r="M894" s="9">
        <v>0</v>
      </c>
      <c r="N894" s="10">
        <v>0</v>
      </c>
      <c r="O894" s="53">
        <v>0</v>
      </c>
    </row>
    <row r="895" spans="2:15" x14ac:dyDescent="0.25">
      <c r="B895" s="51" t="s">
        <v>21</v>
      </c>
      <c r="C895" s="3" t="s">
        <v>250</v>
      </c>
      <c r="D895" s="31" t="s">
        <v>2669</v>
      </c>
      <c r="E895" s="23" t="s">
        <v>2732</v>
      </c>
      <c r="F895" s="24">
        <v>36683</v>
      </c>
      <c r="G895" s="3" t="s">
        <v>893</v>
      </c>
      <c r="H895" s="4" t="s">
        <v>272</v>
      </c>
      <c r="I895" s="4" t="s">
        <v>54</v>
      </c>
      <c r="J895" s="16">
        <v>87.6</v>
      </c>
      <c r="K895" s="16">
        <v>0</v>
      </c>
      <c r="L895" s="9">
        <v>0</v>
      </c>
      <c r="M895" s="9">
        <v>0</v>
      </c>
      <c r="N895" s="10">
        <v>0</v>
      </c>
      <c r="O895" s="53">
        <v>0</v>
      </c>
    </row>
    <row r="896" spans="2:15" x14ac:dyDescent="0.25">
      <c r="B896" s="51" t="s">
        <v>21</v>
      </c>
      <c r="C896" s="3" t="s">
        <v>250</v>
      </c>
      <c r="D896" s="31" t="s">
        <v>2669</v>
      </c>
      <c r="E896" s="23" t="s">
        <v>2732</v>
      </c>
      <c r="F896" s="24">
        <v>36683</v>
      </c>
      <c r="G896" s="3" t="s">
        <v>894</v>
      </c>
      <c r="H896" s="4" t="s">
        <v>272</v>
      </c>
      <c r="I896" s="4" t="s">
        <v>127</v>
      </c>
      <c r="J896" s="16">
        <v>87.6</v>
      </c>
      <c r="K896" s="16">
        <v>0</v>
      </c>
      <c r="L896" s="9">
        <v>0</v>
      </c>
      <c r="M896" s="9">
        <v>0</v>
      </c>
      <c r="N896" s="10">
        <v>0</v>
      </c>
      <c r="O896" s="53">
        <v>0</v>
      </c>
    </row>
    <row r="897" spans="2:15" x14ac:dyDescent="0.25">
      <c r="B897" s="51" t="s">
        <v>21</v>
      </c>
      <c r="C897" s="3" t="s">
        <v>250</v>
      </c>
      <c r="D897" s="31" t="s">
        <v>2669</v>
      </c>
      <c r="E897" s="23" t="s">
        <v>2732</v>
      </c>
      <c r="F897" s="24">
        <v>36683</v>
      </c>
      <c r="G897" s="3" t="s">
        <v>895</v>
      </c>
      <c r="H897" s="4" t="s">
        <v>268</v>
      </c>
      <c r="I897" s="4" t="s">
        <v>30</v>
      </c>
      <c r="J897" s="16">
        <v>87.6</v>
      </c>
      <c r="K897" s="16">
        <v>0</v>
      </c>
      <c r="L897" s="9">
        <v>0</v>
      </c>
      <c r="M897" s="9">
        <v>0</v>
      </c>
      <c r="N897" s="10">
        <v>0</v>
      </c>
      <c r="O897" s="53">
        <v>0</v>
      </c>
    </row>
    <row r="898" spans="2:15" x14ac:dyDescent="0.25">
      <c r="B898" s="51" t="s">
        <v>21</v>
      </c>
      <c r="C898" s="3" t="s">
        <v>250</v>
      </c>
      <c r="D898" s="31" t="s">
        <v>2669</v>
      </c>
      <c r="E898" s="23" t="s">
        <v>2732</v>
      </c>
      <c r="F898" s="24">
        <v>36683</v>
      </c>
      <c r="G898" s="3" t="s">
        <v>896</v>
      </c>
      <c r="H898" s="4" t="s">
        <v>272</v>
      </c>
      <c r="I898" s="4" t="s">
        <v>66</v>
      </c>
      <c r="J898" s="16">
        <v>87.6</v>
      </c>
      <c r="K898" s="16">
        <v>0</v>
      </c>
      <c r="L898" s="9">
        <v>0</v>
      </c>
      <c r="M898" s="9">
        <v>0</v>
      </c>
      <c r="N898" s="10">
        <v>0</v>
      </c>
      <c r="O898" s="53">
        <v>0</v>
      </c>
    </row>
    <row r="899" spans="2:15" x14ac:dyDescent="0.25">
      <c r="B899" s="51" t="s">
        <v>21</v>
      </c>
      <c r="C899" s="3" t="s">
        <v>250</v>
      </c>
      <c r="D899" s="31" t="s">
        <v>2669</v>
      </c>
      <c r="E899" s="23" t="s">
        <v>2732</v>
      </c>
      <c r="F899" s="24">
        <v>36683</v>
      </c>
      <c r="G899" s="3" t="s">
        <v>897</v>
      </c>
      <c r="H899" s="4" t="s">
        <v>272</v>
      </c>
      <c r="I899" s="4" t="s">
        <v>54</v>
      </c>
      <c r="J899" s="16">
        <v>87.6</v>
      </c>
      <c r="K899" s="16">
        <v>0</v>
      </c>
      <c r="L899" s="9">
        <v>0</v>
      </c>
      <c r="M899" s="9">
        <v>0</v>
      </c>
      <c r="N899" s="10">
        <v>0</v>
      </c>
      <c r="O899" s="53">
        <v>0</v>
      </c>
    </row>
    <row r="900" spans="2:15" x14ac:dyDescent="0.25">
      <c r="B900" s="51" t="s">
        <v>21</v>
      </c>
      <c r="C900" s="3" t="s">
        <v>250</v>
      </c>
      <c r="D900" s="31" t="s">
        <v>2669</v>
      </c>
      <c r="E900" s="23" t="s">
        <v>2732</v>
      </c>
      <c r="F900" s="24">
        <v>36683</v>
      </c>
      <c r="G900" s="3" t="s">
        <v>898</v>
      </c>
      <c r="H900" s="4" t="s">
        <v>272</v>
      </c>
      <c r="I900" s="4" t="s">
        <v>90</v>
      </c>
      <c r="J900" s="16">
        <v>87.6</v>
      </c>
      <c r="K900" s="16">
        <v>0</v>
      </c>
      <c r="L900" s="9">
        <v>0</v>
      </c>
      <c r="M900" s="9">
        <v>0</v>
      </c>
      <c r="N900" s="10">
        <v>0</v>
      </c>
      <c r="O900" s="53">
        <v>0</v>
      </c>
    </row>
    <row r="901" spans="2:15" x14ac:dyDescent="0.25">
      <c r="B901" s="51" t="s">
        <v>21</v>
      </c>
      <c r="C901" s="3" t="s">
        <v>250</v>
      </c>
      <c r="D901" s="31" t="s">
        <v>2669</v>
      </c>
      <c r="E901" s="23" t="s">
        <v>2732</v>
      </c>
      <c r="F901" s="24">
        <v>36683</v>
      </c>
      <c r="G901" s="3" t="s">
        <v>899</v>
      </c>
      <c r="H901" s="4" t="s">
        <v>272</v>
      </c>
      <c r="I901" s="4" t="s">
        <v>44</v>
      </c>
      <c r="J901" s="16">
        <v>87.6</v>
      </c>
      <c r="K901" s="16">
        <v>0</v>
      </c>
      <c r="L901" s="9">
        <v>0</v>
      </c>
      <c r="M901" s="9">
        <v>0</v>
      </c>
      <c r="N901" s="10">
        <v>0</v>
      </c>
      <c r="O901" s="53">
        <v>0</v>
      </c>
    </row>
    <row r="902" spans="2:15" x14ac:dyDescent="0.25">
      <c r="B902" s="51" t="s">
        <v>21</v>
      </c>
      <c r="C902" s="3" t="s">
        <v>250</v>
      </c>
      <c r="D902" s="31" t="s">
        <v>2669</v>
      </c>
      <c r="E902" s="23" t="s">
        <v>2732</v>
      </c>
      <c r="F902" s="24">
        <v>36683</v>
      </c>
      <c r="G902" s="3" t="s">
        <v>900</v>
      </c>
      <c r="H902" s="4" t="s">
        <v>268</v>
      </c>
      <c r="I902" s="4" t="s">
        <v>85</v>
      </c>
      <c r="J902" s="16">
        <v>87.6</v>
      </c>
      <c r="K902" s="16">
        <v>0</v>
      </c>
      <c r="L902" s="9">
        <v>0</v>
      </c>
      <c r="M902" s="9">
        <v>0</v>
      </c>
      <c r="N902" s="10">
        <v>0</v>
      </c>
      <c r="O902" s="53">
        <v>0</v>
      </c>
    </row>
    <row r="903" spans="2:15" x14ac:dyDescent="0.25">
      <c r="B903" s="51" t="s">
        <v>21</v>
      </c>
      <c r="C903" s="3" t="s">
        <v>250</v>
      </c>
      <c r="D903" s="31" t="s">
        <v>2669</v>
      </c>
      <c r="E903" s="23" t="s">
        <v>2732</v>
      </c>
      <c r="F903" s="24">
        <v>36683</v>
      </c>
      <c r="G903" s="3" t="s">
        <v>901</v>
      </c>
      <c r="H903" s="4" t="s">
        <v>268</v>
      </c>
      <c r="I903" s="4" t="s">
        <v>44</v>
      </c>
      <c r="J903" s="16">
        <v>87.6</v>
      </c>
      <c r="K903" s="16">
        <v>0</v>
      </c>
      <c r="L903" s="9">
        <v>0</v>
      </c>
      <c r="M903" s="9">
        <v>0</v>
      </c>
      <c r="N903" s="10">
        <v>0</v>
      </c>
      <c r="O903" s="53">
        <v>0</v>
      </c>
    </row>
    <row r="904" spans="2:15" x14ac:dyDescent="0.25">
      <c r="B904" s="51" t="s">
        <v>21</v>
      </c>
      <c r="C904" s="3" t="s">
        <v>250</v>
      </c>
      <c r="D904" s="31" t="s">
        <v>2669</v>
      </c>
      <c r="E904" s="23" t="s">
        <v>2732</v>
      </c>
      <c r="F904" s="24">
        <v>36683</v>
      </c>
      <c r="G904" s="3" t="s">
        <v>902</v>
      </c>
      <c r="H904" s="4" t="s">
        <v>272</v>
      </c>
      <c r="I904" s="4" t="s">
        <v>235</v>
      </c>
      <c r="J904" s="16">
        <v>87.6</v>
      </c>
      <c r="K904" s="16">
        <v>0</v>
      </c>
      <c r="L904" s="9">
        <v>0</v>
      </c>
      <c r="M904" s="9">
        <v>0</v>
      </c>
      <c r="N904" s="10">
        <v>0</v>
      </c>
      <c r="O904" s="53">
        <v>0</v>
      </c>
    </row>
    <row r="905" spans="2:15" x14ac:dyDescent="0.25">
      <c r="B905" s="51" t="s">
        <v>21</v>
      </c>
      <c r="C905" s="3" t="s">
        <v>250</v>
      </c>
      <c r="D905" s="31" t="s">
        <v>2669</v>
      </c>
      <c r="E905" s="23" t="s">
        <v>2732</v>
      </c>
      <c r="F905" s="24">
        <v>36683</v>
      </c>
      <c r="G905" s="3" t="s">
        <v>903</v>
      </c>
      <c r="H905" s="4" t="s">
        <v>272</v>
      </c>
      <c r="I905" s="4" t="s">
        <v>44</v>
      </c>
      <c r="J905" s="16">
        <v>87.6</v>
      </c>
      <c r="K905" s="16">
        <v>0</v>
      </c>
      <c r="L905" s="9">
        <v>0</v>
      </c>
      <c r="M905" s="9">
        <v>0</v>
      </c>
      <c r="N905" s="10">
        <v>0</v>
      </c>
      <c r="O905" s="53">
        <v>0</v>
      </c>
    </row>
    <row r="906" spans="2:15" x14ac:dyDescent="0.25">
      <c r="B906" s="51" t="s">
        <v>21</v>
      </c>
      <c r="C906" s="3" t="s">
        <v>250</v>
      </c>
      <c r="D906" s="31" t="s">
        <v>2669</v>
      </c>
      <c r="E906" s="23" t="s">
        <v>2732</v>
      </c>
      <c r="F906" s="24">
        <v>36683</v>
      </c>
      <c r="G906" s="3" t="s">
        <v>904</v>
      </c>
      <c r="H906" s="4" t="s">
        <v>268</v>
      </c>
      <c r="I906" s="4" t="s">
        <v>30</v>
      </c>
      <c r="J906" s="16">
        <v>87.6</v>
      </c>
      <c r="K906" s="16">
        <v>0</v>
      </c>
      <c r="L906" s="9">
        <v>0</v>
      </c>
      <c r="M906" s="9">
        <v>0</v>
      </c>
      <c r="N906" s="10">
        <v>0</v>
      </c>
      <c r="O906" s="53">
        <v>0</v>
      </c>
    </row>
    <row r="907" spans="2:15" x14ac:dyDescent="0.25">
      <c r="B907" s="51" t="s">
        <v>21</v>
      </c>
      <c r="C907" s="3" t="s">
        <v>250</v>
      </c>
      <c r="D907" s="31" t="s">
        <v>2669</v>
      </c>
      <c r="E907" s="23" t="s">
        <v>2732</v>
      </c>
      <c r="F907" s="24">
        <v>36683</v>
      </c>
      <c r="G907" s="3" t="s">
        <v>905</v>
      </c>
      <c r="H907" s="4" t="s">
        <v>272</v>
      </c>
      <c r="I907" s="4" t="s">
        <v>30</v>
      </c>
      <c r="J907" s="16">
        <v>87.6</v>
      </c>
      <c r="K907" s="16">
        <v>0</v>
      </c>
      <c r="L907" s="9">
        <v>0</v>
      </c>
      <c r="M907" s="9">
        <v>0</v>
      </c>
      <c r="N907" s="10">
        <v>0</v>
      </c>
      <c r="O907" s="53">
        <v>0</v>
      </c>
    </row>
    <row r="908" spans="2:15" x14ac:dyDescent="0.25">
      <c r="B908" s="51" t="s">
        <v>21</v>
      </c>
      <c r="C908" s="3" t="s">
        <v>250</v>
      </c>
      <c r="D908" s="31" t="s">
        <v>2669</v>
      </c>
      <c r="E908" s="23" t="s">
        <v>2732</v>
      </c>
      <c r="F908" s="24">
        <v>36683</v>
      </c>
      <c r="G908" s="3" t="s">
        <v>906</v>
      </c>
      <c r="H908" s="4" t="s">
        <v>272</v>
      </c>
      <c r="I908" s="4" t="s">
        <v>30</v>
      </c>
      <c r="J908" s="16">
        <v>87.6</v>
      </c>
      <c r="K908" s="16">
        <v>0</v>
      </c>
      <c r="L908" s="9">
        <v>0</v>
      </c>
      <c r="M908" s="9">
        <v>0</v>
      </c>
      <c r="N908" s="10">
        <v>0</v>
      </c>
      <c r="O908" s="53">
        <v>0</v>
      </c>
    </row>
    <row r="909" spans="2:15" x14ac:dyDescent="0.25">
      <c r="B909" s="51" t="s">
        <v>21</v>
      </c>
      <c r="C909" s="3" t="s">
        <v>250</v>
      </c>
      <c r="D909" s="31" t="s">
        <v>2669</v>
      </c>
      <c r="E909" s="23" t="s">
        <v>2732</v>
      </c>
      <c r="F909" s="24">
        <v>36683</v>
      </c>
      <c r="G909" s="3" t="s">
        <v>907</v>
      </c>
      <c r="H909" s="4" t="s">
        <v>268</v>
      </c>
      <c r="I909" s="4" t="s">
        <v>30</v>
      </c>
      <c r="J909" s="16">
        <v>87.6</v>
      </c>
      <c r="K909" s="16">
        <v>0</v>
      </c>
      <c r="L909" s="9">
        <v>0</v>
      </c>
      <c r="M909" s="9">
        <v>0</v>
      </c>
      <c r="N909" s="10">
        <v>0</v>
      </c>
      <c r="O909" s="53">
        <v>0</v>
      </c>
    </row>
    <row r="910" spans="2:15" x14ac:dyDescent="0.25">
      <c r="B910" s="51" t="s">
        <v>21</v>
      </c>
      <c r="C910" s="3" t="s">
        <v>250</v>
      </c>
      <c r="D910" s="31" t="s">
        <v>2669</v>
      </c>
      <c r="E910" s="23" t="s">
        <v>2732</v>
      </c>
      <c r="F910" s="24">
        <v>36683</v>
      </c>
      <c r="G910" s="3" t="s">
        <v>908</v>
      </c>
      <c r="H910" s="4" t="s">
        <v>272</v>
      </c>
      <c r="I910" s="4" t="s">
        <v>30</v>
      </c>
      <c r="J910" s="16">
        <v>87.6</v>
      </c>
      <c r="K910" s="16">
        <v>0</v>
      </c>
      <c r="L910" s="9">
        <v>0</v>
      </c>
      <c r="M910" s="9">
        <v>0</v>
      </c>
      <c r="N910" s="10">
        <v>0</v>
      </c>
      <c r="O910" s="53">
        <v>0</v>
      </c>
    </row>
    <row r="911" spans="2:15" x14ac:dyDescent="0.25">
      <c r="B911" s="51" t="s">
        <v>21</v>
      </c>
      <c r="C911" s="3" t="s">
        <v>250</v>
      </c>
      <c r="D911" s="31" t="s">
        <v>2669</v>
      </c>
      <c r="E911" s="23" t="s">
        <v>2732</v>
      </c>
      <c r="F911" s="24">
        <v>36683</v>
      </c>
      <c r="G911" s="3" t="s">
        <v>909</v>
      </c>
      <c r="H911" s="4" t="s">
        <v>268</v>
      </c>
      <c r="I911" s="4" t="s">
        <v>30</v>
      </c>
      <c r="J911" s="16">
        <v>87.6</v>
      </c>
      <c r="K911" s="16">
        <v>0</v>
      </c>
      <c r="L911" s="9">
        <v>0</v>
      </c>
      <c r="M911" s="9">
        <v>0</v>
      </c>
      <c r="N911" s="10">
        <v>0</v>
      </c>
      <c r="O911" s="53">
        <v>0</v>
      </c>
    </row>
    <row r="912" spans="2:15" x14ac:dyDescent="0.25">
      <c r="B912" s="51" t="s">
        <v>21</v>
      </c>
      <c r="C912" s="3" t="s">
        <v>250</v>
      </c>
      <c r="D912" s="31" t="s">
        <v>2669</v>
      </c>
      <c r="E912" s="23" t="s">
        <v>2732</v>
      </c>
      <c r="F912" s="24">
        <v>36683</v>
      </c>
      <c r="G912" s="3" t="s">
        <v>910</v>
      </c>
      <c r="H912" s="4" t="s">
        <v>272</v>
      </c>
      <c r="I912" s="4" t="s">
        <v>30</v>
      </c>
      <c r="J912" s="16">
        <v>87.6</v>
      </c>
      <c r="K912" s="16">
        <v>0</v>
      </c>
      <c r="L912" s="9">
        <v>0</v>
      </c>
      <c r="M912" s="9">
        <v>0</v>
      </c>
      <c r="N912" s="10">
        <v>0</v>
      </c>
      <c r="O912" s="53">
        <v>0</v>
      </c>
    </row>
    <row r="913" spans="2:15" x14ac:dyDescent="0.25">
      <c r="B913" s="51" t="s">
        <v>21</v>
      </c>
      <c r="C913" s="3" t="s">
        <v>250</v>
      </c>
      <c r="D913" s="31" t="s">
        <v>2669</v>
      </c>
      <c r="E913" s="23" t="s">
        <v>2732</v>
      </c>
      <c r="F913" s="24">
        <v>36683</v>
      </c>
      <c r="G913" s="3" t="s">
        <v>911</v>
      </c>
      <c r="H913" s="4" t="s">
        <v>268</v>
      </c>
      <c r="I913" s="4" t="s">
        <v>30</v>
      </c>
      <c r="J913" s="16">
        <v>87.6</v>
      </c>
      <c r="K913" s="16">
        <v>0</v>
      </c>
      <c r="L913" s="9">
        <v>0</v>
      </c>
      <c r="M913" s="9">
        <v>0</v>
      </c>
      <c r="N913" s="10">
        <v>0</v>
      </c>
      <c r="O913" s="53">
        <v>0</v>
      </c>
    </row>
    <row r="914" spans="2:15" x14ac:dyDescent="0.25">
      <c r="B914" s="51" t="s">
        <v>21</v>
      </c>
      <c r="C914" s="3" t="s">
        <v>250</v>
      </c>
      <c r="D914" s="31" t="s">
        <v>2669</v>
      </c>
      <c r="E914" s="23" t="s">
        <v>2732</v>
      </c>
      <c r="F914" s="24">
        <v>36683</v>
      </c>
      <c r="G914" s="3" t="s">
        <v>912</v>
      </c>
      <c r="H914" s="4" t="s">
        <v>272</v>
      </c>
      <c r="I914" s="4" t="s">
        <v>30</v>
      </c>
      <c r="J914" s="16">
        <v>87.6</v>
      </c>
      <c r="K914" s="16">
        <v>0</v>
      </c>
      <c r="L914" s="9">
        <v>0</v>
      </c>
      <c r="M914" s="9">
        <v>0</v>
      </c>
      <c r="N914" s="10">
        <v>0</v>
      </c>
      <c r="O914" s="53">
        <v>0</v>
      </c>
    </row>
    <row r="915" spans="2:15" x14ac:dyDescent="0.25">
      <c r="B915" s="51" t="s">
        <v>21</v>
      </c>
      <c r="C915" s="3" t="s">
        <v>250</v>
      </c>
      <c r="D915" s="31" t="s">
        <v>2669</v>
      </c>
      <c r="E915" s="23" t="s">
        <v>2732</v>
      </c>
      <c r="F915" s="24">
        <v>36683</v>
      </c>
      <c r="G915" s="3" t="s">
        <v>913</v>
      </c>
      <c r="H915" s="4" t="s">
        <v>272</v>
      </c>
      <c r="I915" s="4" t="s">
        <v>30</v>
      </c>
      <c r="J915" s="16">
        <v>87.6</v>
      </c>
      <c r="K915" s="16">
        <v>0</v>
      </c>
      <c r="L915" s="9">
        <v>0</v>
      </c>
      <c r="M915" s="9">
        <v>0</v>
      </c>
      <c r="N915" s="10">
        <v>0</v>
      </c>
      <c r="O915" s="53">
        <v>0</v>
      </c>
    </row>
    <row r="916" spans="2:15" x14ac:dyDescent="0.25">
      <c r="B916" s="51" t="s">
        <v>21</v>
      </c>
      <c r="C916" s="3" t="s">
        <v>250</v>
      </c>
      <c r="D916" s="31" t="s">
        <v>2669</v>
      </c>
      <c r="E916" s="23" t="s">
        <v>2732</v>
      </c>
      <c r="F916" s="24">
        <v>36683</v>
      </c>
      <c r="G916" s="3" t="s">
        <v>914</v>
      </c>
      <c r="H916" s="4" t="s">
        <v>272</v>
      </c>
      <c r="I916" s="4" t="s">
        <v>51</v>
      </c>
      <c r="J916" s="16">
        <v>87.6</v>
      </c>
      <c r="K916" s="16">
        <v>0</v>
      </c>
      <c r="L916" s="9">
        <v>0</v>
      </c>
      <c r="M916" s="9">
        <v>0</v>
      </c>
      <c r="N916" s="10">
        <v>0</v>
      </c>
      <c r="O916" s="53">
        <v>0</v>
      </c>
    </row>
    <row r="917" spans="2:15" x14ac:dyDescent="0.25">
      <c r="B917" s="51" t="s">
        <v>21</v>
      </c>
      <c r="C917" s="3" t="s">
        <v>250</v>
      </c>
      <c r="D917" s="31" t="s">
        <v>2669</v>
      </c>
      <c r="E917" s="23" t="s">
        <v>2732</v>
      </c>
      <c r="F917" s="24">
        <v>36683</v>
      </c>
      <c r="G917" s="3" t="s">
        <v>915</v>
      </c>
      <c r="H917" s="4" t="s">
        <v>272</v>
      </c>
      <c r="I917" s="4" t="s">
        <v>217</v>
      </c>
      <c r="J917" s="16">
        <v>87.6</v>
      </c>
      <c r="K917" s="16">
        <v>0</v>
      </c>
      <c r="L917" s="9">
        <v>0</v>
      </c>
      <c r="M917" s="9">
        <v>0</v>
      </c>
      <c r="N917" s="10">
        <v>0</v>
      </c>
      <c r="O917" s="53">
        <v>0</v>
      </c>
    </row>
    <row r="918" spans="2:15" x14ac:dyDescent="0.25">
      <c r="B918" s="51" t="s">
        <v>21</v>
      </c>
      <c r="C918" s="3" t="s">
        <v>250</v>
      </c>
      <c r="D918" s="31" t="s">
        <v>2669</v>
      </c>
      <c r="E918" s="23" t="s">
        <v>2732</v>
      </c>
      <c r="F918" s="24">
        <v>36683</v>
      </c>
      <c r="G918" s="3" t="s">
        <v>916</v>
      </c>
      <c r="H918" s="4" t="s">
        <v>272</v>
      </c>
      <c r="I918" s="4" t="s">
        <v>75</v>
      </c>
      <c r="J918" s="16">
        <v>87.6</v>
      </c>
      <c r="K918" s="16">
        <v>0</v>
      </c>
      <c r="L918" s="9">
        <v>0</v>
      </c>
      <c r="M918" s="9">
        <v>0</v>
      </c>
      <c r="N918" s="10">
        <v>0</v>
      </c>
      <c r="O918" s="53">
        <v>0</v>
      </c>
    </row>
    <row r="919" spans="2:15" x14ac:dyDescent="0.25">
      <c r="B919" s="51" t="s">
        <v>21</v>
      </c>
      <c r="C919" s="3" t="s">
        <v>250</v>
      </c>
      <c r="D919" s="31" t="s">
        <v>2669</v>
      </c>
      <c r="E919" s="23" t="s">
        <v>2732</v>
      </c>
      <c r="F919" s="24">
        <v>36683</v>
      </c>
      <c r="G919" s="3" t="s">
        <v>917</v>
      </c>
      <c r="H919" s="4" t="s">
        <v>272</v>
      </c>
      <c r="I919" s="4" t="s">
        <v>66</v>
      </c>
      <c r="J919" s="16">
        <v>87.6</v>
      </c>
      <c r="K919" s="16">
        <v>0</v>
      </c>
      <c r="L919" s="9">
        <v>0</v>
      </c>
      <c r="M919" s="9">
        <v>0</v>
      </c>
      <c r="N919" s="10">
        <v>0</v>
      </c>
      <c r="O919" s="53">
        <v>0</v>
      </c>
    </row>
    <row r="920" spans="2:15" x14ac:dyDescent="0.25">
      <c r="B920" s="51" t="s">
        <v>21</v>
      </c>
      <c r="C920" s="3" t="s">
        <v>250</v>
      </c>
      <c r="D920" s="31" t="s">
        <v>2669</v>
      </c>
      <c r="E920" s="23" t="s">
        <v>2732</v>
      </c>
      <c r="F920" s="24">
        <v>36683</v>
      </c>
      <c r="G920" s="3" t="s">
        <v>918</v>
      </c>
      <c r="H920" s="4" t="s">
        <v>268</v>
      </c>
      <c r="I920" s="4" t="s">
        <v>39</v>
      </c>
      <c r="J920" s="16">
        <v>87.6</v>
      </c>
      <c r="K920" s="16">
        <v>0</v>
      </c>
      <c r="L920" s="9">
        <v>0</v>
      </c>
      <c r="M920" s="9">
        <v>0</v>
      </c>
      <c r="N920" s="10">
        <v>0</v>
      </c>
      <c r="O920" s="53">
        <v>0</v>
      </c>
    </row>
    <row r="921" spans="2:15" x14ac:dyDescent="0.25">
      <c r="B921" s="51" t="s">
        <v>21</v>
      </c>
      <c r="C921" s="3" t="s">
        <v>250</v>
      </c>
      <c r="D921" s="31" t="s">
        <v>2669</v>
      </c>
      <c r="E921" s="23" t="s">
        <v>2732</v>
      </c>
      <c r="F921" s="24">
        <v>36683</v>
      </c>
      <c r="G921" s="3" t="s">
        <v>919</v>
      </c>
      <c r="H921" s="4" t="s">
        <v>268</v>
      </c>
      <c r="I921" s="4" t="s">
        <v>29</v>
      </c>
      <c r="J921" s="16">
        <v>87.6</v>
      </c>
      <c r="K921" s="16">
        <v>0</v>
      </c>
      <c r="L921" s="9">
        <v>0</v>
      </c>
      <c r="M921" s="9">
        <v>0</v>
      </c>
      <c r="N921" s="10">
        <v>0</v>
      </c>
      <c r="O921" s="53">
        <v>0</v>
      </c>
    </row>
    <row r="922" spans="2:15" x14ac:dyDescent="0.25">
      <c r="B922" s="51" t="s">
        <v>21</v>
      </c>
      <c r="C922" s="3" t="s">
        <v>250</v>
      </c>
      <c r="D922" s="31" t="s">
        <v>2669</v>
      </c>
      <c r="E922" s="23" t="s">
        <v>2732</v>
      </c>
      <c r="F922" s="24">
        <v>36683</v>
      </c>
      <c r="G922" s="3" t="s">
        <v>920</v>
      </c>
      <c r="H922" s="4" t="s">
        <v>268</v>
      </c>
      <c r="I922" s="4" t="s">
        <v>75</v>
      </c>
      <c r="J922" s="16">
        <v>87.6</v>
      </c>
      <c r="K922" s="16">
        <v>0</v>
      </c>
      <c r="L922" s="9">
        <v>0</v>
      </c>
      <c r="M922" s="9">
        <v>0</v>
      </c>
      <c r="N922" s="10">
        <v>0</v>
      </c>
      <c r="O922" s="53">
        <v>0</v>
      </c>
    </row>
    <row r="923" spans="2:15" x14ac:dyDescent="0.25">
      <c r="B923" s="51" t="s">
        <v>21</v>
      </c>
      <c r="C923" s="3" t="s">
        <v>250</v>
      </c>
      <c r="D923" s="31" t="s">
        <v>2669</v>
      </c>
      <c r="E923" s="23" t="s">
        <v>2732</v>
      </c>
      <c r="F923" s="24">
        <v>36683</v>
      </c>
      <c r="G923" s="3" t="s">
        <v>921</v>
      </c>
      <c r="H923" s="4" t="s">
        <v>272</v>
      </c>
      <c r="I923" s="4" t="s">
        <v>42</v>
      </c>
      <c r="J923" s="16">
        <v>87.6</v>
      </c>
      <c r="K923" s="16">
        <v>0</v>
      </c>
      <c r="L923" s="9">
        <v>0</v>
      </c>
      <c r="M923" s="9">
        <v>0</v>
      </c>
      <c r="N923" s="10">
        <v>0</v>
      </c>
      <c r="O923" s="53">
        <v>0</v>
      </c>
    </row>
    <row r="924" spans="2:15" x14ac:dyDescent="0.25">
      <c r="B924" s="51" t="s">
        <v>21</v>
      </c>
      <c r="C924" s="3" t="s">
        <v>250</v>
      </c>
      <c r="D924" s="31" t="s">
        <v>2669</v>
      </c>
      <c r="E924" s="23" t="s">
        <v>2732</v>
      </c>
      <c r="F924" s="24">
        <v>36683</v>
      </c>
      <c r="G924" s="3" t="s">
        <v>922</v>
      </c>
      <c r="H924" s="4" t="s">
        <v>272</v>
      </c>
      <c r="I924" s="4" t="s">
        <v>44</v>
      </c>
      <c r="J924" s="16">
        <v>87.6</v>
      </c>
      <c r="K924" s="16">
        <v>0</v>
      </c>
      <c r="L924" s="9">
        <v>0</v>
      </c>
      <c r="M924" s="9">
        <v>0</v>
      </c>
      <c r="N924" s="10">
        <v>0</v>
      </c>
      <c r="O924" s="53">
        <v>0</v>
      </c>
    </row>
    <row r="925" spans="2:15" x14ac:dyDescent="0.25">
      <c r="B925" s="51" t="s">
        <v>21</v>
      </c>
      <c r="C925" s="3" t="s">
        <v>250</v>
      </c>
      <c r="D925" s="31" t="s">
        <v>2669</v>
      </c>
      <c r="E925" s="23" t="s">
        <v>2732</v>
      </c>
      <c r="F925" s="24">
        <v>36683</v>
      </c>
      <c r="G925" s="3" t="s">
        <v>923</v>
      </c>
      <c r="H925" s="4" t="s">
        <v>272</v>
      </c>
      <c r="I925" s="4" t="s">
        <v>30</v>
      </c>
      <c r="J925" s="16">
        <v>87.6</v>
      </c>
      <c r="K925" s="16">
        <v>0</v>
      </c>
      <c r="L925" s="9">
        <v>0</v>
      </c>
      <c r="M925" s="9">
        <v>0</v>
      </c>
      <c r="N925" s="10">
        <v>0</v>
      </c>
      <c r="O925" s="53">
        <v>0</v>
      </c>
    </row>
    <row r="926" spans="2:15" x14ac:dyDescent="0.25">
      <c r="B926" s="51" t="s">
        <v>21</v>
      </c>
      <c r="C926" s="3" t="s">
        <v>250</v>
      </c>
      <c r="D926" s="31" t="s">
        <v>2669</v>
      </c>
      <c r="E926" s="23" t="s">
        <v>2732</v>
      </c>
      <c r="F926" s="24">
        <v>36683</v>
      </c>
      <c r="G926" s="3" t="s">
        <v>924</v>
      </c>
      <c r="H926" s="4" t="s">
        <v>272</v>
      </c>
      <c r="I926" s="4" t="s">
        <v>30</v>
      </c>
      <c r="J926" s="16">
        <v>87.6</v>
      </c>
      <c r="K926" s="16">
        <v>0</v>
      </c>
      <c r="L926" s="9">
        <v>0</v>
      </c>
      <c r="M926" s="9">
        <v>0</v>
      </c>
      <c r="N926" s="10">
        <v>0</v>
      </c>
      <c r="O926" s="53">
        <v>0</v>
      </c>
    </row>
    <row r="927" spans="2:15" x14ac:dyDescent="0.25">
      <c r="B927" s="51" t="s">
        <v>21</v>
      </c>
      <c r="C927" s="3" t="s">
        <v>250</v>
      </c>
      <c r="D927" s="31" t="s">
        <v>2669</v>
      </c>
      <c r="E927" s="23" t="s">
        <v>2732</v>
      </c>
      <c r="F927" s="24">
        <v>36683</v>
      </c>
      <c r="G927" s="3" t="s">
        <v>925</v>
      </c>
      <c r="H927" s="4" t="s">
        <v>272</v>
      </c>
      <c r="I927" s="4" t="s">
        <v>30</v>
      </c>
      <c r="J927" s="16">
        <v>87.6</v>
      </c>
      <c r="K927" s="16">
        <v>0</v>
      </c>
      <c r="L927" s="9">
        <v>0</v>
      </c>
      <c r="M927" s="9">
        <v>0</v>
      </c>
      <c r="N927" s="10">
        <v>0</v>
      </c>
      <c r="O927" s="53">
        <v>0</v>
      </c>
    </row>
    <row r="928" spans="2:15" x14ac:dyDescent="0.25">
      <c r="B928" s="51" t="s">
        <v>21</v>
      </c>
      <c r="C928" s="3" t="s">
        <v>250</v>
      </c>
      <c r="D928" s="31" t="s">
        <v>2669</v>
      </c>
      <c r="E928" s="23" t="s">
        <v>2732</v>
      </c>
      <c r="F928" s="24">
        <v>36683</v>
      </c>
      <c r="G928" s="3" t="s">
        <v>926</v>
      </c>
      <c r="H928" s="4" t="s">
        <v>272</v>
      </c>
      <c r="I928" s="4" t="s">
        <v>30</v>
      </c>
      <c r="J928" s="16">
        <v>87.6</v>
      </c>
      <c r="K928" s="16">
        <v>0</v>
      </c>
      <c r="L928" s="9">
        <v>0</v>
      </c>
      <c r="M928" s="9">
        <v>0</v>
      </c>
      <c r="N928" s="10">
        <v>0</v>
      </c>
      <c r="O928" s="53">
        <v>0</v>
      </c>
    </row>
    <row r="929" spans="2:15" x14ac:dyDescent="0.25">
      <c r="B929" s="51" t="s">
        <v>21</v>
      </c>
      <c r="C929" s="3" t="s">
        <v>250</v>
      </c>
      <c r="D929" s="31" t="s">
        <v>2669</v>
      </c>
      <c r="E929" s="23" t="s">
        <v>2732</v>
      </c>
      <c r="F929" s="24">
        <v>36683</v>
      </c>
      <c r="G929" s="3" t="s">
        <v>927</v>
      </c>
      <c r="H929" s="4" t="s">
        <v>272</v>
      </c>
      <c r="I929" s="4" t="s">
        <v>30</v>
      </c>
      <c r="J929" s="16">
        <v>87.6</v>
      </c>
      <c r="K929" s="16">
        <v>0</v>
      </c>
      <c r="L929" s="9">
        <v>0</v>
      </c>
      <c r="M929" s="9">
        <v>0</v>
      </c>
      <c r="N929" s="10">
        <v>0</v>
      </c>
      <c r="O929" s="53">
        <v>0</v>
      </c>
    </row>
    <row r="930" spans="2:15" x14ac:dyDescent="0.25">
      <c r="B930" s="51" t="s">
        <v>21</v>
      </c>
      <c r="C930" s="3" t="s">
        <v>250</v>
      </c>
      <c r="D930" s="31" t="s">
        <v>2669</v>
      </c>
      <c r="E930" s="23" t="s">
        <v>2732</v>
      </c>
      <c r="F930" s="24">
        <v>36683</v>
      </c>
      <c r="G930" s="3" t="s">
        <v>928</v>
      </c>
      <c r="H930" s="4" t="s">
        <v>272</v>
      </c>
      <c r="I930" s="4" t="s">
        <v>30</v>
      </c>
      <c r="J930" s="16">
        <v>87.6</v>
      </c>
      <c r="K930" s="16">
        <v>0</v>
      </c>
      <c r="L930" s="9">
        <v>0</v>
      </c>
      <c r="M930" s="9">
        <v>0</v>
      </c>
      <c r="N930" s="10">
        <v>0</v>
      </c>
      <c r="O930" s="53">
        <v>0</v>
      </c>
    </row>
    <row r="931" spans="2:15" x14ac:dyDescent="0.25">
      <c r="B931" s="51" t="s">
        <v>21</v>
      </c>
      <c r="C931" s="3" t="s">
        <v>250</v>
      </c>
      <c r="D931" s="31" t="s">
        <v>2669</v>
      </c>
      <c r="E931" s="23" t="s">
        <v>2732</v>
      </c>
      <c r="F931" s="24">
        <v>36686</v>
      </c>
      <c r="G931" s="3" t="s">
        <v>929</v>
      </c>
      <c r="H931" s="4" t="s">
        <v>930</v>
      </c>
      <c r="I931" s="4" t="s">
        <v>215</v>
      </c>
      <c r="J931" s="16">
        <v>159.5</v>
      </c>
      <c r="K931" s="16">
        <v>0</v>
      </c>
      <c r="L931" s="9">
        <v>0</v>
      </c>
      <c r="M931" s="9">
        <v>0</v>
      </c>
      <c r="N931" s="10">
        <v>0</v>
      </c>
      <c r="O931" s="53">
        <v>0</v>
      </c>
    </row>
    <row r="932" spans="2:15" x14ac:dyDescent="0.25">
      <c r="B932" s="51" t="s">
        <v>21</v>
      </c>
      <c r="C932" s="3" t="s">
        <v>250</v>
      </c>
      <c r="D932" s="31" t="s">
        <v>2669</v>
      </c>
      <c r="E932" s="23" t="s">
        <v>2732</v>
      </c>
      <c r="F932" s="24">
        <v>36830</v>
      </c>
      <c r="G932" s="3" t="s">
        <v>931</v>
      </c>
      <c r="H932" s="4" t="s">
        <v>932</v>
      </c>
      <c r="I932" s="4" t="s">
        <v>100</v>
      </c>
      <c r="J932" s="16">
        <v>568</v>
      </c>
      <c r="K932" s="16">
        <v>0</v>
      </c>
      <c r="L932" s="9">
        <v>0</v>
      </c>
      <c r="M932" s="9">
        <v>0</v>
      </c>
      <c r="N932" s="10">
        <v>0</v>
      </c>
      <c r="O932" s="53">
        <v>0</v>
      </c>
    </row>
    <row r="933" spans="2:15" x14ac:dyDescent="0.25">
      <c r="B933" s="51" t="s">
        <v>21</v>
      </c>
      <c r="C933" s="3" t="s">
        <v>250</v>
      </c>
      <c r="D933" s="31" t="s">
        <v>2669</v>
      </c>
      <c r="E933" s="23" t="s">
        <v>2732</v>
      </c>
      <c r="F933" s="24">
        <v>36875</v>
      </c>
      <c r="G933" s="3" t="s">
        <v>933</v>
      </c>
      <c r="H933" s="4" t="s">
        <v>636</v>
      </c>
      <c r="I933" s="4" t="s">
        <v>54</v>
      </c>
      <c r="J933" s="16">
        <v>195.07</v>
      </c>
      <c r="K933" s="16">
        <v>0</v>
      </c>
      <c r="L933" s="9">
        <v>0</v>
      </c>
      <c r="M933" s="9">
        <v>0</v>
      </c>
      <c r="N933" s="10">
        <v>0</v>
      </c>
      <c r="O933" s="53">
        <v>0</v>
      </c>
    </row>
    <row r="934" spans="2:15" x14ac:dyDescent="0.25">
      <c r="B934" s="51" t="s">
        <v>21</v>
      </c>
      <c r="C934" s="3" t="s">
        <v>250</v>
      </c>
      <c r="D934" s="31" t="s">
        <v>2669</v>
      </c>
      <c r="E934" s="23" t="s">
        <v>2732</v>
      </c>
      <c r="F934" s="24">
        <v>36875</v>
      </c>
      <c r="G934" s="3" t="s">
        <v>934</v>
      </c>
      <c r="H934" s="4" t="s">
        <v>935</v>
      </c>
      <c r="I934" s="4" t="s">
        <v>44</v>
      </c>
      <c r="J934" s="16">
        <v>189</v>
      </c>
      <c r="K934" s="16">
        <v>0</v>
      </c>
      <c r="L934" s="9">
        <v>0</v>
      </c>
      <c r="M934" s="9">
        <v>0</v>
      </c>
      <c r="N934" s="10">
        <v>0</v>
      </c>
      <c r="O934" s="53">
        <v>0</v>
      </c>
    </row>
    <row r="935" spans="2:15" x14ac:dyDescent="0.25">
      <c r="B935" s="51" t="s">
        <v>21</v>
      </c>
      <c r="C935" s="3" t="s">
        <v>250</v>
      </c>
      <c r="D935" s="31" t="s">
        <v>2669</v>
      </c>
      <c r="E935" s="23" t="s">
        <v>2732</v>
      </c>
      <c r="F935" s="24">
        <v>36875</v>
      </c>
      <c r="G935" s="3" t="s">
        <v>936</v>
      </c>
      <c r="H935" s="4" t="s">
        <v>937</v>
      </c>
      <c r="I935" s="4" t="s">
        <v>42</v>
      </c>
      <c r="J935" s="16">
        <v>195.07</v>
      </c>
      <c r="K935" s="16">
        <v>0</v>
      </c>
      <c r="L935" s="9">
        <v>0</v>
      </c>
      <c r="M935" s="9">
        <v>0</v>
      </c>
      <c r="N935" s="10">
        <v>0</v>
      </c>
      <c r="O935" s="53">
        <v>0</v>
      </c>
    </row>
    <row r="936" spans="2:15" x14ac:dyDescent="0.25">
      <c r="B936" s="51" t="s">
        <v>21</v>
      </c>
      <c r="C936" s="3" t="s">
        <v>250</v>
      </c>
      <c r="D936" s="31" t="s">
        <v>2669</v>
      </c>
      <c r="E936" s="23" t="s">
        <v>2732</v>
      </c>
      <c r="F936" s="24">
        <v>36875</v>
      </c>
      <c r="G936" s="3" t="s">
        <v>938</v>
      </c>
      <c r="H936" s="4" t="s">
        <v>717</v>
      </c>
      <c r="I936" s="4" t="s">
        <v>44</v>
      </c>
      <c r="J936" s="16">
        <v>195.06</v>
      </c>
      <c r="K936" s="16">
        <v>0</v>
      </c>
      <c r="L936" s="9">
        <v>0</v>
      </c>
      <c r="M936" s="9">
        <v>0</v>
      </c>
      <c r="N936" s="10">
        <v>0</v>
      </c>
      <c r="O936" s="53">
        <v>0</v>
      </c>
    </row>
    <row r="937" spans="2:15" x14ac:dyDescent="0.25">
      <c r="B937" s="51" t="s">
        <v>21</v>
      </c>
      <c r="C937" s="3" t="s">
        <v>250</v>
      </c>
      <c r="D937" s="31" t="s">
        <v>2669</v>
      </c>
      <c r="E937" s="23" t="s">
        <v>2732</v>
      </c>
      <c r="F937" s="24">
        <v>37060</v>
      </c>
      <c r="G937" s="3" t="s">
        <v>939</v>
      </c>
      <c r="H937" s="4" t="s">
        <v>940</v>
      </c>
      <c r="I937" s="4" t="s">
        <v>42</v>
      </c>
      <c r="J937" s="16">
        <v>171.78</v>
      </c>
      <c r="K937" s="16">
        <v>0</v>
      </c>
      <c r="L937" s="9">
        <v>0</v>
      </c>
      <c r="M937" s="9">
        <v>0</v>
      </c>
      <c r="N937" s="10">
        <v>0</v>
      </c>
      <c r="O937" s="53">
        <v>0</v>
      </c>
    </row>
    <row r="938" spans="2:15" x14ac:dyDescent="0.25">
      <c r="B938" s="51" t="s">
        <v>21</v>
      </c>
      <c r="C938" s="3" t="s">
        <v>250</v>
      </c>
      <c r="D938" s="31" t="s">
        <v>2669</v>
      </c>
      <c r="E938" s="23" t="s">
        <v>2732</v>
      </c>
      <c r="F938" s="24">
        <v>37060</v>
      </c>
      <c r="G938" s="3" t="s">
        <v>941</v>
      </c>
      <c r="H938" s="4" t="s">
        <v>942</v>
      </c>
      <c r="I938" s="4" t="s">
        <v>75</v>
      </c>
      <c r="J938" s="16">
        <v>73.099999999999994</v>
      </c>
      <c r="K938" s="16">
        <v>0</v>
      </c>
      <c r="L938" s="9">
        <v>0</v>
      </c>
      <c r="M938" s="9">
        <v>0</v>
      </c>
      <c r="N938" s="10">
        <v>0</v>
      </c>
      <c r="O938" s="53">
        <v>0</v>
      </c>
    </row>
    <row r="939" spans="2:15" x14ac:dyDescent="0.25">
      <c r="B939" s="51" t="s">
        <v>21</v>
      </c>
      <c r="C939" s="3" t="s">
        <v>250</v>
      </c>
      <c r="D939" s="31" t="s">
        <v>2669</v>
      </c>
      <c r="E939" s="23" t="s">
        <v>2732</v>
      </c>
      <c r="F939" s="24">
        <v>37060</v>
      </c>
      <c r="G939" s="3" t="s">
        <v>943</v>
      </c>
      <c r="H939" s="4" t="s">
        <v>944</v>
      </c>
      <c r="I939" s="4" t="s">
        <v>13</v>
      </c>
      <c r="J939" s="16">
        <v>41.11</v>
      </c>
      <c r="K939" s="16">
        <v>0</v>
      </c>
      <c r="L939" s="9">
        <v>0</v>
      </c>
      <c r="M939" s="9">
        <v>0</v>
      </c>
      <c r="N939" s="10">
        <v>0</v>
      </c>
      <c r="O939" s="53">
        <v>0</v>
      </c>
    </row>
    <row r="940" spans="2:15" x14ac:dyDescent="0.25">
      <c r="B940" s="51" t="s">
        <v>21</v>
      </c>
      <c r="C940" s="3" t="s">
        <v>250</v>
      </c>
      <c r="D940" s="31" t="s">
        <v>2669</v>
      </c>
      <c r="E940" s="23" t="s">
        <v>2732</v>
      </c>
      <c r="F940" s="24">
        <v>37060</v>
      </c>
      <c r="G940" s="3" t="s">
        <v>945</v>
      </c>
      <c r="H940" s="4" t="s">
        <v>946</v>
      </c>
      <c r="I940" s="4" t="s">
        <v>44</v>
      </c>
      <c r="J940" s="16">
        <v>147.5</v>
      </c>
      <c r="K940" s="16">
        <v>0</v>
      </c>
      <c r="L940" s="9">
        <v>0</v>
      </c>
      <c r="M940" s="9">
        <v>0</v>
      </c>
      <c r="N940" s="10">
        <v>0</v>
      </c>
      <c r="O940" s="53">
        <v>0</v>
      </c>
    </row>
    <row r="941" spans="2:15" x14ac:dyDescent="0.25">
      <c r="B941" s="51" t="s">
        <v>21</v>
      </c>
      <c r="C941" s="3" t="s">
        <v>250</v>
      </c>
      <c r="D941" s="31" t="s">
        <v>2669</v>
      </c>
      <c r="E941" s="23" t="s">
        <v>2732</v>
      </c>
      <c r="F941" s="24">
        <v>37117</v>
      </c>
      <c r="G941" s="3" t="s">
        <v>947</v>
      </c>
      <c r="H941" s="4" t="s">
        <v>948</v>
      </c>
      <c r="I941" s="4" t="s">
        <v>30</v>
      </c>
      <c r="J941" s="16">
        <v>208</v>
      </c>
      <c r="K941" s="16">
        <v>0</v>
      </c>
      <c r="L941" s="9">
        <v>0</v>
      </c>
      <c r="M941" s="9">
        <v>0</v>
      </c>
      <c r="N941" s="10">
        <v>0</v>
      </c>
      <c r="O941" s="53">
        <v>0</v>
      </c>
    </row>
    <row r="942" spans="2:15" x14ac:dyDescent="0.25">
      <c r="B942" s="51" t="s">
        <v>21</v>
      </c>
      <c r="C942" s="3" t="s">
        <v>250</v>
      </c>
      <c r="D942" s="31" t="s">
        <v>2669</v>
      </c>
      <c r="E942" s="23" t="s">
        <v>2732</v>
      </c>
      <c r="F942" s="24">
        <v>37140</v>
      </c>
      <c r="G942" s="3" t="s">
        <v>949</v>
      </c>
      <c r="H942" s="4" t="s">
        <v>950</v>
      </c>
      <c r="I942" s="4" t="s">
        <v>387</v>
      </c>
      <c r="J942" s="16">
        <v>72</v>
      </c>
      <c r="K942" s="16">
        <v>0</v>
      </c>
      <c r="L942" s="9">
        <v>0</v>
      </c>
      <c r="M942" s="9">
        <v>0</v>
      </c>
      <c r="N942" s="10">
        <v>0</v>
      </c>
      <c r="O942" s="53">
        <v>0</v>
      </c>
    </row>
    <row r="943" spans="2:15" x14ac:dyDescent="0.25">
      <c r="B943" s="51" t="s">
        <v>21</v>
      </c>
      <c r="C943" s="3" t="s">
        <v>250</v>
      </c>
      <c r="D943" s="31" t="s">
        <v>2669</v>
      </c>
      <c r="E943" s="23" t="s">
        <v>2732</v>
      </c>
      <c r="F943" s="24">
        <v>37267</v>
      </c>
      <c r="G943" s="3" t="s">
        <v>951</v>
      </c>
      <c r="H943" s="4" t="s">
        <v>952</v>
      </c>
      <c r="I943" s="4" t="s">
        <v>78</v>
      </c>
      <c r="J943" s="16">
        <v>212.8</v>
      </c>
      <c r="K943" s="16">
        <v>0</v>
      </c>
      <c r="L943" s="9">
        <v>0</v>
      </c>
      <c r="M943" s="9">
        <v>0</v>
      </c>
      <c r="N943" s="10">
        <v>0</v>
      </c>
      <c r="O943" s="53">
        <v>0</v>
      </c>
    </row>
    <row r="944" spans="2:15" x14ac:dyDescent="0.25">
      <c r="B944" s="51" t="s">
        <v>21</v>
      </c>
      <c r="C944" s="3" t="s">
        <v>250</v>
      </c>
      <c r="D944" s="31" t="s">
        <v>2669</v>
      </c>
      <c r="E944" s="23" t="s">
        <v>2732</v>
      </c>
      <c r="F944" s="24">
        <v>37267</v>
      </c>
      <c r="G944" s="3" t="s">
        <v>953</v>
      </c>
      <c r="H944" s="4" t="s">
        <v>954</v>
      </c>
      <c r="I944" s="4" t="s">
        <v>217</v>
      </c>
      <c r="J944" s="16">
        <v>212.8</v>
      </c>
      <c r="K944" s="16">
        <v>0</v>
      </c>
      <c r="L944" s="9">
        <v>0</v>
      </c>
      <c r="M944" s="9">
        <v>0</v>
      </c>
      <c r="N944" s="10">
        <v>0</v>
      </c>
      <c r="O944" s="53">
        <v>0</v>
      </c>
    </row>
    <row r="945" spans="2:15" x14ac:dyDescent="0.25">
      <c r="B945" s="51" t="s">
        <v>21</v>
      </c>
      <c r="C945" s="3" t="s">
        <v>250</v>
      </c>
      <c r="D945" s="31" t="s">
        <v>2669</v>
      </c>
      <c r="E945" s="23" t="s">
        <v>2732</v>
      </c>
      <c r="F945" s="24">
        <v>37267</v>
      </c>
      <c r="G945" s="3" t="s">
        <v>955</v>
      </c>
      <c r="H945" s="4" t="s">
        <v>952</v>
      </c>
      <c r="I945" s="4" t="s">
        <v>51</v>
      </c>
      <c r="J945" s="16">
        <v>212.8</v>
      </c>
      <c r="K945" s="16">
        <v>0</v>
      </c>
      <c r="L945" s="9">
        <v>0</v>
      </c>
      <c r="M945" s="9">
        <v>0</v>
      </c>
      <c r="N945" s="10">
        <v>0</v>
      </c>
      <c r="O945" s="53">
        <v>0</v>
      </c>
    </row>
    <row r="946" spans="2:15" x14ac:dyDescent="0.25">
      <c r="B946" s="51" t="s">
        <v>21</v>
      </c>
      <c r="C946" s="3" t="s">
        <v>250</v>
      </c>
      <c r="D946" s="31" t="s">
        <v>2669</v>
      </c>
      <c r="E946" s="23" t="s">
        <v>2732</v>
      </c>
      <c r="F946" s="24">
        <v>37267</v>
      </c>
      <c r="G946" s="3" t="s">
        <v>956</v>
      </c>
      <c r="H946" s="4" t="s">
        <v>952</v>
      </c>
      <c r="I946" s="4" t="s">
        <v>44</v>
      </c>
      <c r="J946" s="16">
        <v>212.8</v>
      </c>
      <c r="K946" s="16">
        <v>0</v>
      </c>
      <c r="L946" s="9">
        <v>0</v>
      </c>
      <c r="M946" s="9">
        <v>0</v>
      </c>
      <c r="N946" s="10">
        <v>0</v>
      </c>
      <c r="O946" s="53">
        <v>0</v>
      </c>
    </row>
    <row r="947" spans="2:15" x14ac:dyDescent="0.25">
      <c r="B947" s="51" t="s">
        <v>21</v>
      </c>
      <c r="C947" s="3" t="s">
        <v>250</v>
      </c>
      <c r="D947" s="31" t="s">
        <v>2669</v>
      </c>
      <c r="E947" s="23" t="s">
        <v>2732</v>
      </c>
      <c r="F947" s="24">
        <v>37268</v>
      </c>
      <c r="G947" s="3" t="s">
        <v>957</v>
      </c>
      <c r="H947" s="4" t="s">
        <v>958</v>
      </c>
      <c r="I947" s="4" t="s">
        <v>78</v>
      </c>
      <c r="J947" s="16">
        <v>262</v>
      </c>
      <c r="K947" s="16">
        <v>0</v>
      </c>
      <c r="L947" s="9">
        <v>0</v>
      </c>
      <c r="M947" s="9">
        <v>0</v>
      </c>
      <c r="N947" s="10">
        <v>0</v>
      </c>
      <c r="O947" s="53">
        <v>0</v>
      </c>
    </row>
    <row r="948" spans="2:15" x14ac:dyDescent="0.25">
      <c r="B948" s="51" t="s">
        <v>21</v>
      </c>
      <c r="C948" s="3" t="s">
        <v>250</v>
      </c>
      <c r="D948" s="31" t="s">
        <v>2669</v>
      </c>
      <c r="E948" s="23" t="s">
        <v>2732</v>
      </c>
      <c r="F948" s="24">
        <v>37268</v>
      </c>
      <c r="G948" s="3" t="s">
        <v>959</v>
      </c>
      <c r="H948" s="4" t="s">
        <v>958</v>
      </c>
      <c r="I948" s="4" t="s">
        <v>960</v>
      </c>
      <c r="J948" s="16">
        <v>262</v>
      </c>
      <c r="K948" s="16">
        <v>0</v>
      </c>
      <c r="L948" s="9">
        <v>0</v>
      </c>
      <c r="M948" s="9">
        <v>0</v>
      </c>
      <c r="N948" s="10">
        <v>0</v>
      </c>
      <c r="O948" s="53">
        <v>0</v>
      </c>
    </row>
    <row r="949" spans="2:15" x14ac:dyDescent="0.25">
      <c r="B949" s="51" t="s">
        <v>21</v>
      </c>
      <c r="C949" s="3" t="s">
        <v>250</v>
      </c>
      <c r="D949" s="31" t="s">
        <v>2669</v>
      </c>
      <c r="E949" s="23" t="s">
        <v>2732</v>
      </c>
      <c r="F949" s="24">
        <v>37268</v>
      </c>
      <c r="G949" s="3" t="s">
        <v>961</v>
      </c>
      <c r="H949" s="4" t="s">
        <v>962</v>
      </c>
      <c r="I949" s="4" t="s">
        <v>78</v>
      </c>
      <c r="J949" s="16">
        <v>262</v>
      </c>
      <c r="K949" s="16">
        <v>0</v>
      </c>
      <c r="L949" s="9">
        <v>0</v>
      </c>
      <c r="M949" s="9">
        <v>0</v>
      </c>
      <c r="N949" s="10">
        <v>0</v>
      </c>
      <c r="O949" s="53">
        <v>0</v>
      </c>
    </row>
    <row r="950" spans="2:15" x14ac:dyDescent="0.25">
      <c r="B950" s="51" t="s">
        <v>21</v>
      </c>
      <c r="C950" s="3" t="s">
        <v>250</v>
      </c>
      <c r="D950" s="31" t="s">
        <v>2669</v>
      </c>
      <c r="E950" s="23" t="s">
        <v>2732</v>
      </c>
      <c r="F950" s="24">
        <v>37268</v>
      </c>
      <c r="G950" s="3" t="s">
        <v>963</v>
      </c>
      <c r="H950" s="4" t="s">
        <v>964</v>
      </c>
      <c r="I950" s="4" t="s">
        <v>54</v>
      </c>
      <c r="J950" s="16">
        <v>1711.33</v>
      </c>
      <c r="K950" s="16">
        <v>0</v>
      </c>
      <c r="L950" s="9">
        <v>0</v>
      </c>
      <c r="M950" s="9">
        <v>0</v>
      </c>
      <c r="N950" s="10">
        <v>0</v>
      </c>
      <c r="O950" s="53">
        <v>0</v>
      </c>
    </row>
    <row r="951" spans="2:15" x14ac:dyDescent="0.25">
      <c r="B951" s="51" t="s">
        <v>21</v>
      </c>
      <c r="C951" s="3" t="s">
        <v>250</v>
      </c>
      <c r="D951" s="31" t="s">
        <v>2669</v>
      </c>
      <c r="E951" s="23" t="s">
        <v>2732</v>
      </c>
      <c r="F951" s="24">
        <v>37268</v>
      </c>
      <c r="G951" s="3" t="s">
        <v>965</v>
      </c>
      <c r="H951" s="4" t="s">
        <v>958</v>
      </c>
      <c r="I951" s="4" t="s">
        <v>27</v>
      </c>
      <c r="J951" s="16">
        <v>262</v>
      </c>
      <c r="K951" s="16">
        <v>0</v>
      </c>
      <c r="L951" s="9">
        <v>0</v>
      </c>
      <c r="M951" s="9">
        <v>0</v>
      </c>
      <c r="N951" s="10">
        <v>0</v>
      </c>
      <c r="O951" s="53">
        <v>0</v>
      </c>
    </row>
    <row r="952" spans="2:15" x14ac:dyDescent="0.25">
      <c r="B952" s="51" t="s">
        <v>21</v>
      </c>
      <c r="C952" s="3" t="s">
        <v>250</v>
      </c>
      <c r="D952" s="31" t="s">
        <v>2669</v>
      </c>
      <c r="E952" s="23" t="s">
        <v>2732</v>
      </c>
      <c r="F952" s="24">
        <v>37268</v>
      </c>
      <c r="G952" s="3" t="s">
        <v>966</v>
      </c>
      <c r="H952" s="4" t="s">
        <v>958</v>
      </c>
      <c r="I952" s="4" t="s">
        <v>39</v>
      </c>
      <c r="J952" s="16">
        <v>262</v>
      </c>
      <c r="K952" s="16">
        <v>0</v>
      </c>
      <c r="L952" s="9">
        <v>0</v>
      </c>
      <c r="M952" s="9">
        <v>0</v>
      </c>
      <c r="N952" s="10">
        <v>0</v>
      </c>
      <c r="O952" s="53">
        <v>0</v>
      </c>
    </row>
    <row r="953" spans="2:15" x14ac:dyDescent="0.25">
      <c r="B953" s="51" t="s">
        <v>21</v>
      </c>
      <c r="C953" s="3" t="s">
        <v>250</v>
      </c>
      <c r="D953" s="31" t="s">
        <v>2669</v>
      </c>
      <c r="E953" s="23" t="s">
        <v>2732</v>
      </c>
      <c r="F953" s="24">
        <v>37268</v>
      </c>
      <c r="G953" s="3" t="s">
        <v>967</v>
      </c>
      <c r="H953" s="4" t="s">
        <v>958</v>
      </c>
      <c r="I953" s="4" t="s">
        <v>968</v>
      </c>
      <c r="J953" s="16">
        <v>262</v>
      </c>
      <c r="K953" s="16">
        <v>0</v>
      </c>
      <c r="L953" s="9">
        <v>0</v>
      </c>
      <c r="M953" s="9">
        <v>0</v>
      </c>
      <c r="N953" s="10">
        <v>0</v>
      </c>
      <c r="O953" s="53">
        <v>0</v>
      </c>
    </row>
    <row r="954" spans="2:15" x14ac:dyDescent="0.25">
      <c r="B954" s="51" t="s">
        <v>21</v>
      </c>
      <c r="C954" s="3" t="s">
        <v>250</v>
      </c>
      <c r="D954" s="31" t="s">
        <v>2669</v>
      </c>
      <c r="E954" s="23" t="s">
        <v>2732</v>
      </c>
      <c r="F954" s="24">
        <v>37268</v>
      </c>
      <c r="G954" s="3" t="s">
        <v>969</v>
      </c>
      <c r="H954" s="4" t="s">
        <v>964</v>
      </c>
      <c r="I954" s="4" t="s">
        <v>235</v>
      </c>
      <c r="J954" s="16">
        <v>1711.33</v>
      </c>
      <c r="K954" s="16">
        <v>0</v>
      </c>
      <c r="L954" s="9">
        <v>0</v>
      </c>
      <c r="M954" s="9">
        <v>0</v>
      </c>
      <c r="N954" s="10">
        <v>0</v>
      </c>
      <c r="O954" s="53">
        <v>0</v>
      </c>
    </row>
    <row r="955" spans="2:15" x14ac:dyDescent="0.25">
      <c r="B955" s="51" t="s">
        <v>21</v>
      </c>
      <c r="C955" s="3" t="s">
        <v>250</v>
      </c>
      <c r="D955" s="31" t="s">
        <v>2669</v>
      </c>
      <c r="E955" s="23" t="s">
        <v>2732</v>
      </c>
      <c r="F955" s="24">
        <v>37268</v>
      </c>
      <c r="G955" s="3" t="s">
        <v>970</v>
      </c>
      <c r="H955" s="4" t="s">
        <v>958</v>
      </c>
      <c r="I955" s="4" t="s">
        <v>387</v>
      </c>
      <c r="J955" s="16">
        <v>262</v>
      </c>
      <c r="K955" s="16">
        <v>0</v>
      </c>
      <c r="L955" s="9">
        <v>0</v>
      </c>
      <c r="M955" s="9">
        <v>0</v>
      </c>
      <c r="N955" s="10">
        <v>0</v>
      </c>
      <c r="O955" s="53">
        <v>0</v>
      </c>
    </row>
    <row r="956" spans="2:15" x14ac:dyDescent="0.25">
      <c r="B956" s="51" t="s">
        <v>21</v>
      </c>
      <c r="C956" s="3" t="s">
        <v>250</v>
      </c>
      <c r="D956" s="31" t="s">
        <v>2669</v>
      </c>
      <c r="E956" s="23" t="s">
        <v>2732</v>
      </c>
      <c r="F956" s="24">
        <v>37268</v>
      </c>
      <c r="G956" s="3" t="s">
        <v>971</v>
      </c>
      <c r="H956" s="4" t="s">
        <v>958</v>
      </c>
      <c r="I956" s="4" t="s">
        <v>30</v>
      </c>
      <c r="J956" s="16">
        <v>262</v>
      </c>
      <c r="K956" s="16">
        <v>0</v>
      </c>
      <c r="L956" s="9">
        <v>0</v>
      </c>
      <c r="M956" s="9">
        <v>0</v>
      </c>
      <c r="N956" s="10">
        <v>0</v>
      </c>
      <c r="O956" s="53">
        <v>0</v>
      </c>
    </row>
    <row r="957" spans="2:15" x14ac:dyDescent="0.25">
      <c r="B957" s="51" t="s">
        <v>21</v>
      </c>
      <c r="C957" s="3" t="s">
        <v>250</v>
      </c>
      <c r="D957" s="31" t="s">
        <v>2669</v>
      </c>
      <c r="E957" s="23" t="s">
        <v>2732</v>
      </c>
      <c r="F957" s="24">
        <v>37268</v>
      </c>
      <c r="G957" s="3" t="s">
        <v>972</v>
      </c>
      <c r="H957" s="4" t="s">
        <v>958</v>
      </c>
      <c r="I957" s="4" t="s">
        <v>42</v>
      </c>
      <c r="J957" s="16">
        <v>262</v>
      </c>
      <c r="K957" s="16">
        <v>0</v>
      </c>
      <c r="L957" s="9">
        <v>0</v>
      </c>
      <c r="M957" s="9">
        <v>0</v>
      </c>
      <c r="N957" s="10">
        <v>0</v>
      </c>
      <c r="O957" s="53">
        <v>0</v>
      </c>
    </row>
    <row r="958" spans="2:15" x14ac:dyDescent="0.25">
      <c r="B958" s="51" t="s">
        <v>21</v>
      </c>
      <c r="C958" s="3" t="s">
        <v>250</v>
      </c>
      <c r="D958" s="31" t="s">
        <v>2669</v>
      </c>
      <c r="E958" s="23" t="s">
        <v>2732</v>
      </c>
      <c r="F958" s="24">
        <v>37268</v>
      </c>
      <c r="G958" s="3" t="s">
        <v>973</v>
      </c>
      <c r="H958" s="4" t="s">
        <v>974</v>
      </c>
      <c r="I958" s="4" t="s">
        <v>51</v>
      </c>
      <c r="J958" s="16">
        <v>2891.34</v>
      </c>
      <c r="K958" s="16">
        <v>0</v>
      </c>
      <c r="L958" s="9">
        <v>0</v>
      </c>
      <c r="M958" s="9">
        <v>0</v>
      </c>
      <c r="N958" s="10">
        <v>0</v>
      </c>
      <c r="O958" s="53">
        <v>0</v>
      </c>
    </row>
    <row r="959" spans="2:15" x14ac:dyDescent="0.25">
      <c r="B959" s="51" t="s">
        <v>21</v>
      </c>
      <c r="C959" s="3" t="s">
        <v>250</v>
      </c>
      <c r="D959" s="31" t="s">
        <v>2669</v>
      </c>
      <c r="E959" s="23" t="s">
        <v>2732</v>
      </c>
      <c r="F959" s="24">
        <v>37268</v>
      </c>
      <c r="G959" s="3" t="s">
        <v>975</v>
      </c>
      <c r="H959" s="4" t="s">
        <v>958</v>
      </c>
      <c r="I959" s="4" t="s">
        <v>54</v>
      </c>
      <c r="J959" s="16">
        <v>262</v>
      </c>
      <c r="K959" s="16">
        <v>0</v>
      </c>
      <c r="L959" s="9">
        <v>0</v>
      </c>
      <c r="M959" s="9">
        <v>0</v>
      </c>
      <c r="N959" s="10">
        <v>0</v>
      </c>
      <c r="O959" s="53">
        <v>0</v>
      </c>
    </row>
    <row r="960" spans="2:15" x14ac:dyDescent="0.25">
      <c r="B960" s="51" t="s">
        <v>21</v>
      </c>
      <c r="C960" s="3" t="s">
        <v>250</v>
      </c>
      <c r="D960" s="31" t="s">
        <v>2669</v>
      </c>
      <c r="E960" s="23" t="s">
        <v>2732</v>
      </c>
      <c r="F960" s="24">
        <v>37268</v>
      </c>
      <c r="G960" s="3" t="s">
        <v>976</v>
      </c>
      <c r="H960" s="4" t="s">
        <v>958</v>
      </c>
      <c r="I960" s="4" t="s">
        <v>968</v>
      </c>
      <c r="J960" s="16">
        <v>262</v>
      </c>
      <c r="K960" s="16">
        <v>0</v>
      </c>
      <c r="L960" s="9">
        <v>0</v>
      </c>
      <c r="M960" s="9">
        <v>0</v>
      </c>
      <c r="N960" s="10">
        <v>0</v>
      </c>
      <c r="O960" s="53">
        <v>0</v>
      </c>
    </row>
    <row r="961" spans="2:15" x14ac:dyDescent="0.25">
      <c r="B961" s="51" t="s">
        <v>21</v>
      </c>
      <c r="C961" s="3" t="s">
        <v>250</v>
      </c>
      <c r="D961" s="31" t="s">
        <v>2669</v>
      </c>
      <c r="E961" s="23" t="s">
        <v>2732</v>
      </c>
      <c r="F961" s="24">
        <v>37268</v>
      </c>
      <c r="G961" s="3" t="s">
        <v>977</v>
      </c>
      <c r="H961" s="4" t="s">
        <v>958</v>
      </c>
      <c r="I961" s="4" t="s">
        <v>78</v>
      </c>
      <c r="J961" s="16">
        <v>262</v>
      </c>
      <c r="K961" s="16">
        <v>0</v>
      </c>
      <c r="L961" s="9">
        <v>0</v>
      </c>
      <c r="M961" s="9">
        <v>0</v>
      </c>
      <c r="N961" s="10">
        <v>0</v>
      </c>
      <c r="O961" s="53">
        <v>0</v>
      </c>
    </row>
    <row r="962" spans="2:15" x14ac:dyDescent="0.25">
      <c r="B962" s="51" t="s">
        <v>21</v>
      </c>
      <c r="C962" s="3" t="s">
        <v>250</v>
      </c>
      <c r="D962" s="31" t="s">
        <v>2669</v>
      </c>
      <c r="E962" s="23" t="s">
        <v>2732</v>
      </c>
      <c r="F962" s="24">
        <v>37285</v>
      </c>
      <c r="G962" s="3" t="s">
        <v>978</v>
      </c>
      <c r="H962" s="4" t="s">
        <v>979</v>
      </c>
      <c r="I962" s="4" t="s">
        <v>44</v>
      </c>
      <c r="J962" s="16">
        <v>1958</v>
      </c>
      <c r="K962" s="16">
        <v>0</v>
      </c>
      <c r="L962" s="9">
        <v>0</v>
      </c>
      <c r="M962" s="9">
        <v>0</v>
      </c>
      <c r="N962" s="10">
        <v>0</v>
      </c>
      <c r="O962" s="53">
        <v>0</v>
      </c>
    </row>
    <row r="963" spans="2:15" x14ac:dyDescent="0.25">
      <c r="B963" s="51" t="s">
        <v>21</v>
      </c>
      <c r="C963" s="3" t="s">
        <v>250</v>
      </c>
      <c r="D963" s="31" t="s">
        <v>2669</v>
      </c>
      <c r="E963" s="23" t="s">
        <v>2732</v>
      </c>
      <c r="F963" s="24">
        <v>37340</v>
      </c>
      <c r="G963" s="3" t="s">
        <v>980</v>
      </c>
      <c r="H963" s="4" t="s">
        <v>981</v>
      </c>
      <c r="I963" s="4" t="s">
        <v>39</v>
      </c>
      <c r="J963" s="16">
        <v>182.28</v>
      </c>
      <c r="K963" s="16">
        <v>0</v>
      </c>
      <c r="L963" s="9">
        <v>0</v>
      </c>
      <c r="M963" s="9">
        <v>0</v>
      </c>
      <c r="N963" s="10">
        <v>0</v>
      </c>
      <c r="O963" s="53">
        <v>0</v>
      </c>
    </row>
    <row r="964" spans="2:15" x14ac:dyDescent="0.25">
      <c r="B964" s="51" t="s">
        <v>21</v>
      </c>
      <c r="C964" s="3" t="s">
        <v>250</v>
      </c>
      <c r="D964" s="31" t="s">
        <v>2669</v>
      </c>
      <c r="E964" s="23" t="s">
        <v>2732</v>
      </c>
      <c r="F964" s="24">
        <v>37340</v>
      </c>
      <c r="G964" s="3" t="s">
        <v>982</v>
      </c>
      <c r="H964" s="4" t="s">
        <v>983</v>
      </c>
      <c r="I964" s="4" t="s">
        <v>227</v>
      </c>
      <c r="J964" s="16">
        <v>69.75</v>
      </c>
      <c r="K964" s="16">
        <v>0</v>
      </c>
      <c r="L964" s="9">
        <v>0</v>
      </c>
      <c r="M964" s="9">
        <v>0</v>
      </c>
      <c r="N964" s="10">
        <v>0</v>
      </c>
      <c r="O964" s="53">
        <v>0</v>
      </c>
    </row>
    <row r="965" spans="2:15" x14ac:dyDescent="0.25">
      <c r="B965" s="51" t="s">
        <v>21</v>
      </c>
      <c r="C965" s="3" t="s">
        <v>250</v>
      </c>
      <c r="D965" s="31" t="s">
        <v>2669</v>
      </c>
      <c r="E965" s="23" t="s">
        <v>2732</v>
      </c>
      <c r="F965" s="24">
        <v>37347</v>
      </c>
      <c r="G965" s="3" t="s">
        <v>984</v>
      </c>
      <c r="H965" s="4" t="s">
        <v>985</v>
      </c>
      <c r="I965" s="4" t="s">
        <v>160</v>
      </c>
      <c r="J965" s="16">
        <v>79</v>
      </c>
      <c r="K965" s="16">
        <v>0</v>
      </c>
      <c r="L965" s="9">
        <v>0</v>
      </c>
      <c r="M965" s="9">
        <v>0</v>
      </c>
      <c r="N965" s="10">
        <v>0</v>
      </c>
      <c r="O965" s="53">
        <v>0</v>
      </c>
    </row>
    <row r="966" spans="2:15" x14ac:dyDescent="0.25">
      <c r="B966" s="51" t="s">
        <v>21</v>
      </c>
      <c r="C966" s="3" t="s">
        <v>250</v>
      </c>
      <c r="D966" s="31" t="s">
        <v>2669</v>
      </c>
      <c r="E966" s="23" t="s">
        <v>2732</v>
      </c>
      <c r="F966" s="24">
        <v>37364</v>
      </c>
      <c r="G966" s="3" t="s">
        <v>986</v>
      </c>
      <c r="H966" s="4" t="s">
        <v>987</v>
      </c>
      <c r="I966" s="4" t="s">
        <v>387</v>
      </c>
      <c r="J966" s="16">
        <v>114</v>
      </c>
      <c r="K966" s="16">
        <v>0</v>
      </c>
      <c r="L966" s="9">
        <v>0</v>
      </c>
      <c r="M966" s="9">
        <v>0</v>
      </c>
      <c r="N966" s="10">
        <v>0</v>
      </c>
      <c r="O966" s="53">
        <v>0</v>
      </c>
    </row>
    <row r="967" spans="2:15" x14ac:dyDescent="0.25">
      <c r="B967" s="51" t="s">
        <v>21</v>
      </c>
      <c r="C967" s="3" t="s">
        <v>250</v>
      </c>
      <c r="D967" s="31" t="s">
        <v>2669</v>
      </c>
      <c r="E967" s="23" t="s">
        <v>2732</v>
      </c>
      <c r="F967" s="24">
        <v>37741</v>
      </c>
      <c r="G967" s="3" t="s">
        <v>988</v>
      </c>
      <c r="H967" s="4" t="s">
        <v>989</v>
      </c>
      <c r="I967" s="4" t="s">
        <v>66</v>
      </c>
      <c r="J967" s="16">
        <v>110</v>
      </c>
      <c r="K967" s="16">
        <v>0</v>
      </c>
      <c r="L967" s="9">
        <v>0</v>
      </c>
      <c r="M967" s="9">
        <v>0</v>
      </c>
      <c r="N967" s="10">
        <v>0</v>
      </c>
      <c r="O967" s="53">
        <v>0</v>
      </c>
    </row>
    <row r="968" spans="2:15" x14ac:dyDescent="0.25">
      <c r="B968" s="51" t="s">
        <v>21</v>
      </c>
      <c r="C968" s="3" t="s">
        <v>250</v>
      </c>
      <c r="D968" s="31" t="s">
        <v>2669</v>
      </c>
      <c r="E968" s="23" t="s">
        <v>2732</v>
      </c>
      <c r="F968" s="24">
        <v>38159</v>
      </c>
      <c r="G968" s="3" t="s">
        <v>990</v>
      </c>
      <c r="H968" s="4" t="s">
        <v>991</v>
      </c>
      <c r="I968" s="4" t="s">
        <v>235</v>
      </c>
      <c r="J968" s="16">
        <v>330</v>
      </c>
      <c r="K968" s="16">
        <v>0</v>
      </c>
      <c r="L968" s="9">
        <v>0</v>
      </c>
      <c r="M968" s="9">
        <v>0</v>
      </c>
      <c r="N968" s="10">
        <v>0</v>
      </c>
      <c r="O968" s="53">
        <v>0</v>
      </c>
    </row>
    <row r="969" spans="2:15" x14ac:dyDescent="0.25">
      <c r="B969" s="51" t="s">
        <v>21</v>
      </c>
      <c r="C969" s="3" t="s">
        <v>250</v>
      </c>
      <c r="D969" s="31" t="s">
        <v>2669</v>
      </c>
      <c r="E969" s="23" t="s">
        <v>2732</v>
      </c>
      <c r="F969" s="24">
        <v>38264</v>
      </c>
      <c r="G969" s="3" t="s">
        <v>992</v>
      </c>
      <c r="H969" s="4" t="s">
        <v>993</v>
      </c>
      <c r="I969" s="4" t="s">
        <v>66</v>
      </c>
      <c r="J969" s="16">
        <v>611.63</v>
      </c>
      <c r="K969" s="16">
        <v>0</v>
      </c>
      <c r="L969" s="9">
        <v>0</v>
      </c>
      <c r="M969" s="9">
        <v>0</v>
      </c>
      <c r="N969" s="10">
        <v>0</v>
      </c>
      <c r="O969" s="53">
        <v>0</v>
      </c>
    </row>
    <row r="970" spans="2:15" x14ac:dyDescent="0.25">
      <c r="B970" s="51" t="s">
        <v>21</v>
      </c>
      <c r="C970" s="3" t="s">
        <v>250</v>
      </c>
      <c r="D970" s="31" t="s">
        <v>2669</v>
      </c>
      <c r="E970" s="23" t="s">
        <v>2732</v>
      </c>
      <c r="F970" s="24">
        <v>38729</v>
      </c>
      <c r="G970" s="3" t="s">
        <v>994</v>
      </c>
      <c r="H970" s="4" t="s">
        <v>339</v>
      </c>
      <c r="I970" s="4" t="s">
        <v>30</v>
      </c>
      <c r="J970" s="16">
        <v>140</v>
      </c>
      <c r="K970" s="16">
        <v>0</v>
      </c>
      <c r="L970" s="9">
        <v>0</v>
      </c>
      <c r="M970" s="9">
        <v>0</v>
      </c>
      <c r="N970" s="10">
        <v>0</v>
      </c>
      <c r="O970" s="53">
        <v>0</v>
      </c>
    </row>
    <row r="971" spans="2:15" x14ac:dyDescent="0.25">
      <c r="B971" s="51" t="s">
        <v>21</v>
      </c>
      <c r="C971" s="3" t="s">
        <v>250</v>
      </c>
      <c r="D971" s="31" t="s">
        <v>2669</v>
      </c>
      <c r="E971" s="23" t="s">
        <v>2732</v>
      </c>
      <c r="F971" s="24">
        <v>38814</v>
      </c>
      <c r="G971" s="3" t="s">
        <v>995</v>
      </c>
      <c r="H971" s="4" t="s">
        <v>979</v>
      </c>
      <c r="I971" s="4" t="s">
        <v>220</v>
      </c>
      <c r="J971" s="16">
        <v>2779.99</v>
      </c>
      <c r="K971" s="16">
        <v>0</v>
      </c>
      <c r="L971" s="9">
        <v>0</v>
      </c>
      <c r="M971" s="9">
        <v>0</v>
      </c>
      <c r="N971" s="10">
        <v>0</v>
      </c>
      <c r="O971" s="53">
        <v>0</v>
      </c>
    </row>
    <row r="972" spans="2:15" x14ac:dyDescent="0.25">
      <c r="B972" s="51" t="s">
        <v>21</v>
      </c>
      <c r="C972" s="3" t="s">
        <v>250</v>
      </c>
      <c r="D972" s="31" t="s">
        <v>2669</v>
      </c>
      <c r="E972" s="23" t="s">
        <v>2732</v>
      </c>
      <c r="F972" s="24">
        <v>38960</v>
      </c>
      <c r="G972" s="3" t="s">
        <v>996</v>
      </c>
      <c r="H972" s="4" t="s">
        <v>997</v>
      </c>
      <c r="I972" s="4" t="s">
        <v>160</v>
      </c>
      <c r="J972" s="16">
        <v>315</v>
      </c>
      <c r="K972" s="16">
        <v>0</v>
      </c>
      <c r="L972" s="9">
        <v>0</v>
      </c>
      <c r="M972" s="9">
        <v>0</v>
      </c>
      <c r="N972" s="10">
        <v>0</v>
      </c>
      <c r="O972" s="53">
        <v>0</v>
      </c>
    </row>
    <row r="973" spans="2:15" x14ac:dyDescent="0.25">
      <c r="B973" s="51" t="s">
        <v>21</v>
      </c>
      <c r="C973" s="3" t="s">
        <v>250</v>
      </c>
      <c r="D973" s="31" t="s">
        <v>2669</v>
      </c>
      <c r="E973" s="23" t="s">
        <v>2732</v>
      </c>
      <c r="F973" s="24">
        <v>39073</v>
      </c>
      <c r="G973" s="3" t="s">
        <v>998</v>
      </c>
      <c r="H973" s="4" t="s">
        <v>999</v>
      </c>
      <c r="I973" s="4" t="s">
        <v>44</v>
      </c>
      <c r="J973" s="16">
        <v>550</v>
      </c>
      <c r="K973" s="16">
        <v>0</v>
      </c>
      <c r="L973" s="9">
        <v>0</v>
      </c>
      <c r="M973" s="9">
        <v>0</v>
      </c>
      <c r="N973" s="10">
        <v>0</v>
      </c>
      <c r="O973" s="53">
        <v>0</v>
      </c>
    </row>
    <row r="974" spans="2:15" x14ac:dyDescent="0.25">
      <c r="B974" s="51" t="s">
        <v>21</v>
      </c>
      <c r="C974" s="3" t="s">
        <v>250</v>
      </c>
      <c r="D974" s="31" t="s">
        <v>2669</v>
      </c>
      <c r="E974" s="23" t="s">
        <v>2732</v>
      </c>
      <c r="F974" s="24">
        <v>39073</v>
      </c>
      <c r="G974" s="3" t="s">
        <v>1000</v>
      </c>
      <c r="H974" s="4" t="s">
        <v>999</v>
      </c>
      <c r="I974" s="4" t="s">
        <v>44</v>
      </c>
      <c r="J974" s="16">
        <v>550</v>
      </c>
      <c r="K974" s="16">
        <v>0</v>
      </c>
      <c r="L974" s="9">
        <v>0</v>
      </c>
      <c r="M974" s="9">
        <v>0</v>
      </c>
      <c r="N974" s="10">
        <v>0</v>
      </c>
      <c r="O974" s="53">
        <v>0</v>
      </c>
    </row>
    <row r="975" spans="2:15" x14ac:dyDescent="0.25">
      <c r="B975" s="51" t="s">
        <v>21</v>
      </c>
      <c r="C975" s="3" t="s">
        <v>250</v>
      </c>
      <c r="D975" s="31" t="s">
        <v>2669</v>
      </c>
      <c r="E975" s="23" t="s">
        <v>2732</v>
      </c>
      <c r="F975" s="24">
        <v>39073</v>
      </c>
      <c r="G975" s="3" t="s">
        <v>1001</v>
      </c>
      <c r="H975" s="4" t="s">
        <v>999</v>
      </c>
      <c r="I975" s="4" t="s">
        <v>44</v>
      </c>
      <c r="J975" s="16">
        <v>550</v>
      </c>
      <c r="K975" s="16">
        <v>0</v>
      </c>
      <c r="L975" s="9">
        <v>0</v>
      </c>
      <c r="M975" s="9">
        <v>0</v>
      </c>
      <c r="N975" s="10">
        <v>0</v>
      </c>
      <c r="O975" s="53">
        <v>0</v>
      </c>
    </row>
    <row r="976" spans="2:15" x14ac:dyDescent="0.25">
      <c r="B976" s="51" t="s">
        <v>21</v>
      </c>
      <c r="C976" s="3" t="s">
        <v>250</v>
      </c>
      <c r="D976" s="31" t="s">
        <v>2669</v>
      </c>
      <c r="E976" s="23" t="s">
        <v>2732</v>
      </c>
      <c r="F976" s="24">
        <v>39073</v>
      </c>
      <c r="G976" s="3" t="s">
        <v>1002</v>
      </c>
      <c r="H976" s="4" t="s">
        <v>999</v>
      </c>
      <c r="I976" s="4" t="s">
        <v>44</v>
      </c>
      <c r="J976" s="16">
        <v>550</v>
      </c>
      <c r="K976" s="16">
        <v>0</v>
      </c>
      <c r="L976" s="9">
        <v>0</v>
      </c>
      <c r="M976" s="9">
        <v>0</v>
      </c>
      <c r="N976" s="10">
        <v>0</v>
      </c>
      <c r="O976" s="53">
        <v>0</v>
      </c>
    </row>
    <row r="977" spans="2:15" x14ac:dyDescent="0.25">
      <c r="B977" s="51" t="s">
        <v>21</v>
      </c>
      <c r="C977" s="3" t="s">
        <v>250</v>
      </c>
      <c r="D977" s="31" t="s">
        <v>2669</v>
      </c>
      <c r="E977" s="23" t="s">
        <v>2732</v>
      </c>
      <c r="F977" s="24">
        <v>39073</v>
      </c>
      <c r="G977" s="3" t="s">
        <v>1003</v>
      </c>
      <c r="H977" s="4" t="s">
        <v>999</v>
      </c>
      <c r="I977" s="4" t="s">
        <v>44</v>
      </c>
      <c r="J977" s="16">
        <v>550</v>
      </c>
      <c r="K977" s="16">
        <v>0</v>
      </c>
      <c r="L977" s="9">
        <v>0</v>
      </c>
      <c r="M977" s="9">
        <v>0</v>
      </c>
      <c r="N977" s="10">
        <v>0</v>
      </c>
      <c r="O977" s="53">
        <v>0</v>
      </c>
    </row>
    <row r="978" spans="2:15" x14ac:dyDescent="0.25">
      <c r="B978" s="51" t="s">
        <v>21</v>
      </c>
      <c r="C978" s="3" t="s">
        <v>250</v>
      </c>
      <c r="D978" s="31" t="s">
        <v>2669</v>
      </c>
      <c r="E978" s="23" t="s">
        <v>2732</v>
      </c>
      <c r="F978" s="24">
        <v>39073</v>
      </c>
      <c r="G978" s="3" t="s">
        <v>1004</v>
      </c>
      <c r="H978" s="4" t="s">
        <v>999</v>
      </c>
      <c r="I978" s="4" t="s">
        <v>44</v>
      </c>
      <c r="J978" s="16">
        <v>550</v>
      </c>
      <c r="K978" s="16">
        <v>0</v>
      </c>
      <c r="L978" s="9">
        <v>0</v>
      </c>
      <c r="M978" s="9">
        <v>0</v>
      </c>
      <c r="N978" s="10">
        <v>0</v>
      </c>
      <c r="O978" s="53">
        <v>0</v>
      </c>
    </row>
    <row r="979" spans="2:15" x14ac:dyDescent="0.25">
      <c r="B979" s="51" t="s">
        <v>21</v>
      </c>
      <c r="C979" s="3" t="s">
        <v>250</v>
      </c>
      <c r="D979" s="31" t="s">
        <v>2669</v>
      </c>
      <c r="E979" s="23" t="s">
        <v>2732</v>
      </c>
      <c r="F979" s="24">
        <v>39073</v>
      </c>
      <c r="G979" s="3" t="s">
        <v>1005</v>
      </c>
      <c r="H979" s="4" t="s">
        <v>999</v>
      </c>
      <c r="I979" s="4" t="s">
        <v>44</v>
      </c>
      <c r="J979" s="16">
        <v>550</v>
      </c>
      <c r="K979" s="16">
        <v>0</v>
      </c>
      <c r="L979" s="9">
        <v>0</v>
      </c>
      <c r="M979" s="9">
        <v>0</v>
      </c>
      <c r="N979" s="10">
        <v>0</v>
      </c>
      <c r="O979" s="53">
        <v>0</v>
      </c>
    </row>
    <row r="980" spans="2:15" x14ac:dyDescent="0.25">
      <c r="B980" s="51" t="s">
        <v>21</v>
      </c>
      <c r="C980" s="3" t="s">
        <v>250</v>
      </c>
      <c r="D980" s="31" t="s">
        <v>2669</v>
      </c>
      <c r="E980" s="23" t="s">
        <v>2732</v>
      </c>
      <c r="F980" s="24">
        <v>39073</v>
      </c>
      <c r="G980" s="3" t="s">
        <v>1006</v>
      </c>
      <c r="H980" s="4" t="s">
        <v>999</v>
      </c>
      <c r="I980" s="4" t="s">
        <v>44</v>
      </c>
      <c r="J980" s="16">
        <v>550</v>
      </c>
      <c r="K980" s="16">
        <v>0</v>
      </c>
      <c r="L980" s="9">
        <v>0</v>
      </c>
      <c r="M980" s="9">
        <v>0</v>
      </c>
      <c r="N980" s="10">
        <v>0</v>
      </c>
      <c r="O980" s="53">
        <v>0</v>
      </c>
    </row>
    <row r="981" spans="2:15" x14ac:dyDescent="0.25">
      <c r="B981" s="51" t="s">
        <v>21</v>
      </c>
      <c r="C981" s="3" t="s">
        <v>250</v>
      </c>
      <c r="D981" s="31" t="s">
        <v>2669</v>
      </c>
      <c r="E981" s="23" t="s">
        <v>2732</v>
      </c>
      <c r="F981" s="24">
        <v>39073</v>
      </c>
      <c r="G981" s="3" t="s">
        <v>1007</v>
      </c>
      <c r="H981" s="4" t="s">
        <v>999</v>
      </c>
      <c r="I981" s="4" t="s">
        <v>44</v>
      </c>
      <c r="J981" s="16">
        <v>550</v>
      </c>
      <c r="K981" s="16">
        <v>0</v>
      </c>
      <c r="L981" s="9">
        <v>0</v>
      </c>
      <c r="M981" s="9">
        <v>0</v>
      </c>
      <c r="N981" s="10">
        <v>0</v>
      </c>
      <c r="O981" s="53">
        <v>0</v>
      </c>
    </row>
    <row r="982" spans="2:15" x14ac:dyDescent="0.25">
      <c r="B982" s="51" t="s">
        <v>21</v>
      </c>
      <c r="C982" s="3" t="s">
        <v>250</v>
      </c>
      <c r="D982" s="31" t="s">
        <v>2669</v>
      </c>
      <c r="E982" s="23" t="s">
        <v>2732</v>
      </c>
      <c r="F982" s="24">
        <v>39073</v>
      </c>
      <c r="G982" s="3" t="s">
        <v>1008</v>
      </c>
      <c r="H982" s="4" t="s">
        <v>999</v>
      </c>
      <c r="I982" s="4" t="s">
        <v>44</v>
      </c>
      <c r="J982" s="16">
        <v>550</v>
      </c>
      <c r="K982" s="16">
        <v>0</v>
      </c>
      <c r="L982" s="9">
        <v>0</v>
      </c>
      <c r="M982" s="9">
        <v>0</v>
      </c>
      <c r="N982" s="10">
        <v>0</v>
      </c>
      <c r="O982" s="53">
        <v>0</v>
      </c>
    </row>
    <row r="983" spans="2:15" x14ac:dyDescent="0.25">
      <c r="B983" s="51" t="s">
        <v>21</v>
      </c>
      <c r="C983" s="3" t="s">
        <v>250</v>
      </c>
      <c r="D983" s="31" t="s">
        <v>2669</v>
      </c>
      <c r="E983" s="23" t="s">
        <v>2732</v>
      </c>
      <c r="F983" s="24">
        <v>39073</v>
      </c>
      <c r="G983" s="3" t="s">
        <v>1009</v>
      </c>
      <c r="H983" s="4" t="s">
        <v>999</v>
      </c>
      <c r="I983" s="4" t="s">
        <v>44</v>
      </c>
      <c r="J983" s="16">
        <v>550</v>
      </c>
      <c r="K983" s="16">
        <v>0</v>
      </c>
      <c r="L983" s="9">
        <v>0</v>
      </c>
      <c r="M983" s="9">
        <v>0</v>
      </c>
      <c r="N983" s="10">
        <v>0</v>
      </c>
      <c r="O983" s="53">
        <v>0</v>
      </c>
    </row>
    <row r="984" spans="2:15" x14ac:dyDescent="0.25">
      <c r="B984" s="51" t="s">
        <v>21</v>
      </c>
      <c r="C984" s="3" t="s">
        <v>250</v>
      </c>
      <c r="D984" s="31" t="s">
        <v>2669</v>
      </c>
      <c r="E984" s="23" t="s">
        <v>2732</v>
      </c>
      <c r="F984" s="24">
        <v>39073</v>
      </c>
      <c r="G984" s="3" t="s">
        <v>1010</v>
      </c>
      <c r="H984" s="4" t="s">
        <v>999</v>
      </c>
      <c r="I984" s="4" t="s">
        <v>44</v>
      </c>
      <c r="J984" s="16">
        <v>550</v>
      </c>
      <c r="K984" s="16">
        <v>0</v>
      </c>
      <c r="L984" s="9">
        <v>0</v>
      </c>
      <c r="M984" s="9">
        <v>0</v>
      </c>
      <c r="N984" s="10">
        <v>0</v>
      </c>
      <c r="O984" s="53">
        <v>0</v>
      </c>
    </row>
    <row r="985" spans="2:15" x14ac:dyDescent="0.25">
      <c r="B985" s="51" t="s">
        <v>21</v>
      </c>
      <c r="C985" s="3" t="s">
        <v>250</v>
      </c>
      <c r="D985" s="31" t="s">
        <v>2669</v>
      </c>
      <c r="E985" s="23" t="s">
        <v>2732</v>
      </c>
      <c r="F985" s="24">
        <v>39073</v>
      </c>
      <c r="G985" s="3" t="s">
        <v>1011</v>
      </c>
      <c r="H985" s="4" t="s">
        <v>999</v>
      </c>
      <c r="I985" s="4" t="s">
        <v>44</v>
      </c>
      <c r="J985" s="16">
        <v>550</v>
      </c>
      <c r="K985" s="16">
        <v>0</v>
      </c>
      <c r="L985" s="9">
        <v>0</v>
      </c>
      <c r="M985" s="9">
        <v>0</v>
      </c>
      <c r="N985" s="10">
        <v>0</v>
      </c>
      <c r="O985" s="53">
        <v>0</v>
      </c>
    </row>
    <row r="986" spans="2:15" x14ac:dyDescent="0.25">
      <c r="B986" s="51" t="s">
        <v>21</v>
      </c>
      <c r="C986" s="3" t="s">
        <v>250</v>
      </c>
      <c r="D986" s="31" t="s">
        <v>2669</v>
      </c>
      <c r="E986" s="23" t="s">
        <v>2732</v>
      </c>
      <c r="F986" s="24">
        <v>39073</v>
      </c>
      <c r="G986" s="3" t="s">
        <v>1012</v>
      </c>
      <c r="H986" s="4" t="s">
        <v>999</v>
      </c>
      <c r="I986" s="4" t="s">
        <v>44</v>
      </c>
      <c r="J986" s="16">
        <v>550</v>
      </c>
      <c r="K986" s="16">
        <v>0</v>
      </c>
      <c r="L986" s="9">
        <v>0</v>
      </c>
      <c r="M986" s="9">
        <v>0</v>
      </c>
      <c r="N986" s="10">
        <v>0</v>
      </c>
      <c r="O986" s="53">
        <v>0</v>
      </c>
    </row>
    <row r="987" spans="2:15" x14ac:dyDescent="0.25">
      <c r="B987" s="51" t="s">
        <v>21</v>
      </c>
      <c r="C987" s="3" t="s">
        <v>250</v>
      </c>
      <c r="D987" s="31" t="s">
        <v>2669</v>
      </c>
      <c r="E987" s="23" t="s">
        <v>2732</v>
      </c>
      <c r="F987" s="24">
        <v>39073</v>
      </c>
      <c r="G987" s="3" t="s">
        <v>1013</v>
      </c>
      <c r="H987" s="4" t="s">
        <v>999</v>
      </c>
      <c r="I987" s="4" t="s">
        <v>44</v>
      </c>
      <c r="J987" s="16">
        <v>550</v>
      </c>
      <c r="K987" s="16">
        <v>0</v>
      </c>
      <c r="L987" s="9">
        <v>0</v>
      </c>
      <c r="M987" s="9">
        <v>0</v>
      </c>
      <c r="N987" s="10">
        <v>0</v>
      </c>
      <c r="O987" s="53">
        <v>0</v>
      </c>
    </row>
    <row r="988" spans="2:15" x14ac:dyDescent="0.25">
      <c r="B988" s="51" t="s">
        <v>21</v>
      </c>
      <c r="C988" s="3" t="s">
        <v>250</v>
      </c>
      <c r="D988" s="31" t="s">
        <v>2669</v>
      </c>
      <c r="E988" s="23" t="s">
        <v>2732</v>
      </c>
      <c r="F988" s="24">
        <v>39073</v>
      </c>
      <c r="G988" s="3" t="s">
        <v>1014</v>
      </c>
      <c r="H988" s="4" t="s">
        <v>999</v>
      </c>
      <c r="I988" s="4" t="s">
        <v>44</v>
      </c>
      <c r="J988" s="16">
        <v>550</v>
      </c>
      <c r="K988" s="16">
        <v>0</v>
      </c>
      <c r="L988" s="9">
        <v>0</v>
      </c>
      <c r="M988" s="9">
        <v>0</v>
      </c>
      <c r="N988" s="10">
        <v>0</v>
      </c>
      <c r="O988" s="53">
        <v>0</v>
      </c>
    </row>
    <row r="989" spans="2:15" x14ac:dyDescent="0.25">
      <c r="B989" s="51" t="s">
        <v>21</v>
      </c>
      <c r="C989" s="3" t="s">
        <v>250</v>
      </c>
      <c r="D989" s="31" t="s">
        <v>2669</v>
      </c>
      <c r="E989" s="23" t="s">
        <v>2732</v>
      </c>
      <c r="F989" s="24">
        <v>39073</v>
      </c>
      <c r="G989" s="3" t="s">
        <v>1015</v>
      </c>
      <c r="H989" s="4" t="s">
        <v>999</v>
      </c>
      <c r="I989" s="4" t="s">
        <v>44</v>
      </c>
      <c r="J989" s="16">
        <v>550</v>
      </c>
      <c r="K989" s="16">
        <v>0</v>
      </c>
      <c r="L989" s="9">
        <v>0</v>
      </c>
      <c r="M989" s="9">
        <v>0</v>
      </c>
      <c r="N989" s="10">
        <v>0</v>
      </c>
      <c r="O989" s="53">
        <v>0</v>
      </c>
    </row>
    <row r="990" spans="2:15" x14ac:dyDescent="0.25">
      <c r="B990" s="51" t="s">
        <v>21</v>
      </c>
      <c r="C990" s="3" t="s">
        <v>250</v>
      </c>
      <c r="D990" s="31" t="s">
        <v>2669</v>
      </c>
      <c r="E990" s="23" t="s">
        <v>2732</v>
      </c>
      <c r="F990" s="24">
        <v>39073</v>
      </c>
      <c r="G990" s="3" t="s">
        <v>1016</v>
      </c>
      <c r="H990" s="4" t="s">
        <v>999</v>
      </c>
      <c r="I990" s="4" t="s">
        <v>44</v>
      </c>
      <c r="J990" s="16">
        <v>550</v>
      </c>
      <c r="K990" s="16">
        <v>0</v>
      </c>
      <c r="L990" s="9">
        <v>0</v>
      </c>
      <c r="M990" s="9">
        <v>0</v>
      </c>
      <c r="N990" s="10">
        <v>0</v>
      </c>
      <c r="O990" s="53">
        <v>0</v>
      </c>
    </row>
    <row r="991" spans="2:15" x14ac:dyDescent="0.25">
      <c r="B991" s="51" t="s">
        <v>21</v>
      </c>
      <c r="C991" s="3" t="s">
        <v>250</v>
      </c>
      <c r="D991" s="31" t="s">
        <v>2669</v>
      </c>
      <c r="E991" s="23" t="s">
        <v>2732</v>
      </c>
      <c r="F991" s="24">
        <v>39073</v>
      </c>
      <c r="G991" s="3" t="s">
        <v>1017</v>
      </c>
      <c r="H991" s="4" t="s">
        <v>999</v>
      </c>
      <c r="I991" s="4" t="s">
        <v>44</v>
      </c>
      <c r="J991" s="16">
        <v>550</v>
      </c>
      <c r="K991" s="16">
        <v>0</v>
      </c>
      <c r="L991" s="9">
        <v>0</v>
      </c>
      <c r="M991" s="9">
        <v>0</v>
      </c>
      <c r="N991" s="10">
        <v>0</v>
      </c>
      <c r="O991" s="53">
        <v>0</v>
      </c>
    </row>
    <row r="992" spans="2:15" x14ac:dyDescent="0.25">
      <c r="B992" s="51" t="s">
        <v>21</v>
      </c>
      <c r="C992" s="3" t="s">
        <v>250</v>
      </c>
      <c r="D992" s="31" t="s">
        <v>2669</v>
      </c>
      <c r="E992" s="23" t="s">
        <v>2732</v>
      </c>
      <c r="F992" s="24">
        <v>39073</v>
      </c>
      <c r="G992" s="3" t="s">
        <v>1018</v>
      </c>
      <c r="H992" s="4" t="s">
        <v>999</v>
      </c>
      <c r="I992" s="4" t="s">
        <v>44</v>
      </c>
      <c r="J992" s="16">
        <v>550</v>
      </c>
      <c r="K992" s="16">
        <v>0</v>
      </c>
      <c r="L992" s="9">
        <v>0</v>
      </c>
      <c r="M992" s="9">
        <v>0</v>
      </c>
      <c r="N992" s="10">
        <v>0</v>
      </c>
      <c r="O992" s="53">
        <v>0</v>
      </c>
    </row>
    <row r="993" spans="2:15" x14ac:dyDescent="0.25">
      <c r="B993" s="51" t="s">
        <v>21</v>
      </c>
      <c r="C993" s="3" t="s">
        <v>250</v>
      </c>
      <c r="D993" s="31" t="s">
        <v>2669</v>
      </c>
      <c r="E993" s="23" t="s">
        <v>2732</v>
      </c>
      <c r="F993" s="24">
        <v>39073</v>
      </c>
      <c r="G993" s="3" t="s">
        <v>1019</v>
      </c>
      <c r="H993" s="4" t="s">
        <v>999</v>
      </c>
      <c r="I993" s="4" t="s">
        <v>44</v>
      </c>
      <c r="J993" s="16">
        <v>550</v>
      </c>
      <c r="K993" s="16">
        <v>0</v>
      </c>
      <c r="L993" s="9">
        <v>0</v>
      </c>
      <c r="M993" s="9">
        <v>0</v>
      </c>
      <c r="N993" s="10">
        <v>0</v>
      </c>
      <c r="O993" s="53">
        <v>0</v>
      </c>
    </row>
    <row r="994" spans="2:15" x14ac:dyDescent="0.25">
      <c r="B994" s="51" t="s">
        <v>21</v>
      </c>
      <c r="C994" s="3" t="s">
        <v>250</v>
      </c>
      <c r="D994" s="31" t="s">
        <v>2669</v>
      </c>
      <c r="E994" s="23" t="s">
        <v>2732</v>
      </c>
      <c r="F994" s="24">
        <v>39073</v>
      </c>
      <c r="G994" s="3" t="s">
        <v>1020</v>
      </c>
      <c r="H994" s="4" t="s">
        <v>999</v>
      </c>
      <c r="I994" s="4" t="s">
        <v>44</v>
      </c>
      <c r="J994" s="16">
        <v>550</v>
      </c>
      <c r="K994" s="16">
        <v>0</v>
      </c>
      <c r="L994" s="9">
        <v>0</v>
      </c>
      <c r="M994" s="9">
        <v>0</v>
      </c>
      <c r="N994" s="10">
        <v>0</v>
      </c>
      <c r="O994" s="53">
        <v>0</v>
      </c>
    </row>
    <row r="995" spans="2:15" x14ac:dyDescent="0.25">
      <c r="B995" s="51" t="s">
        <v>21</v>
      </c>
      <c r="C995" s="3" t="s">
        <v>250</v>
      </c>
      <c r="D995" s="31" t="s">
        <v>2669</v>
      </c>
      <c r="E995" s="23" t="s">
        <v>2732</v>
      </c>
      <c r="F995" s="24">
        <v>39073</v>
      </c>
      <c r="G995" s="3" t="s">
        <v>1021</v>
      </c>
      <c r="H995" s="4" t="s">
        <v>999</v>
      </c>
      <c r="I995" s="4" t="s">
        <v>44</v>
      </c>
      <c r="J995" s="16">
        <v>550</v>
      </c>
      <c r="K995" s="16">
        <v>0</v>
      </c>
      <c r="L995" s="9">
        <v>0</v>
      </c>
      <c r="M995" s="9">
        <v>0</v>
      </c>
      <c r="N995" s="10">
        <v>0</v>
      </c>
      <c r="O995" s="53">
        <v>0</v>
      </c>
    </row>
    <row r="996" spans="2:15" x14ac:dyDescent="0.25">
      <c r="B996" s="51" t="s">
        <v>21</v>
      </c>
      <c r="C996" s="3" t="s">
        <v>250</v>
      </c>
      <c r="D996" s="31" t="s">
        <v>2669</v>
      </c>
      <c r="E996" s="23" t="s">
        <v>2732</v>
      </c>
      <c r="F996" s="24">
        <v>39073</v>
      </c>
      <c r="G996" s="3" t="s">
        <v>1022</v>
      </c>
      <c r="H996" s="4" t="s">
        <v>999</v>
      </c>
      <c r="I996" s="4" t="s">
        <v>44</v>
      </c>
      <c r="J996" s="16">
        <v>550</v>
      </c>
      <c r="K996" s="16">
        <v>0</v>
      </c>
      <c r="L996" s="9">
        <v>0</v>
      </c>
      <c r="M996" s="9">
        <v>0</v>
      </c>
      <c r="N996" s="10">
        <v>0</v>
      </c>
      <c r="O996" s="53">
        <v>0</v>
      </c>
    </row>
    <row r="997" spans="2:15" x14ac:dyDescent="0.25">
      <c r="B997" s="51" t="s">
        <v>21</v>
      </c>
      <c r="C997" s="3" t="s">
        <v>250</v>
      </c>
      <c r="D997" s="31" t="s">
        <v>2669</v>
      </c>
      <c r="E997" s="23" t="s">
        <v>2732</v>
      </c>
      <c r="F997" s="24">
        <v>39073</v>
      </c>
      <c r="G997" s="3" t="s">
        <v>1023</v>
      </c>
      <c r="H997" s="4" t="s">
        <v>999</v>
      </c>
      <c r="I997" s="4" t="s">
        <v>44</v>
      </c>
      <c r="J997" s="16">
        <v>550</v>
      </c>
      <c r="K997" s="16">
        <v>0</v>
      </c>
      <c r="L997" s="9">
        <v>0</v>
      </c>
      <c r="M997" s="9">
        <v>0</v>
      </c>
      <c r="N997" s="10">
        <v>0</v>
      </c>
      <c r="O997" s="53">
        <v>0</v>
      </c>
    </row>
    <row r="998" spans="2:15" x14ac:dyDescent="0.25">
      <c r="B998" s="51" t="s">
        <v>21</v>
      </c>
      <c r="C998" s="3" t="s">
        <v>250</v>
      </c>
      <c r="D998" s="31" t="s">
        <v>2669</v>
      </c>
      <c r="E998" s="23" t="s">
        <v>2732</v>
      </c>
      <c r="F998" s="24">
        <v>39073</v>
      </c>
      <c r="G998" s="3" t="s">
        <v>1024</v>
      </c>
      <c r="H998" s="4" t="s">
        <v>999</v>
      </c>
      <c r="I998" s="4" t="s">
        <v>44</v>
      </c>
      <c r="J998" s="16">
        <v>550</v>
      </c>
      <c r="K998" s="16">
        <v>0</v>
      </c>
      <c r="L998" s="9">
        <v>0</v>
      </c>
      <c r="M998" s="9">
        <v>0</v>
      </c>
      <c r="N998" s="10">
        <v>0</v>
      </c>
      <c r="O998" s="53">
        <v>0</v>
      </c>
    </row>
    <row r="999" spans="2:15" x14ac:dyDescent="0.25">
      <c r="B999" s="51" t="s">
        <v>21</v>
      </c>
      <c r="C999" s="3" t="s">
        <v>250</v>
      </c>
      <c r="D999" s="31" t="s">
        <v>2669</v>
      </c>
      <c r="E999" s="23" t="s">
        <v>2732</v>
      </c>
      <c r="F999" s="24">
        <v>39073</v>
      </c>
      <c r="G999" s="3" t="s">
        <v>1025</v>
      </c>
      <c r="H999" s="4" t="s">
        <v>999</v>
      </c>
      <c r="I999" s="4" t="s">
        <v>44</v>
      </c>
      <c r="J999" s="16">
        <v>550</v>
      </c>
      <c r="K999" s="16">
        <v>0</v>
      </c>
      <c r="L999" s="9">
        <v>0</v>
      </c>
      <c r="M999" s="9">
        <v>0</v>
      </c>
      <c r="N999" s="10">
        <v>0</v>
      </c>
      <c r="O999" s="53">
        <v>0</v>
      </c>
    </row>
    <row r="1000" spans="2:15" x14ac:dyDescent="0.25">
      <c r="B1000" s="51" t="s">
        <v>21</v>
      </c>
      <c r="C1000" s="3" t="s">
        <v>250</v>
      </c>
      <c r="D1000" s="31" t="s">
        <v>2669</v>
      </c>
      <c r="E1000" s="23" t="s">
        <v>2732</v>
      </c>
      <c r="F1000" s="24">
        <v>39073</v>
      </c>
      <c r="G1000" s="3" t="s">
        <v>1026</v>
      </c>
      <c r="H1000" s="4" t="s">
        <v>999</v>
      </c>
      <c r="I1000" s="4" t="s">
        <v>44</v>
      </c>
      <c r="J1000" s="16">
        <v>550</v>
      </c>
      <c r="K1000" s="16">
        <v>0</v>
      </c>
      <c r="L1000" s="9">
        <v>0</v>
      </c>
      <c r="M1000" s="9">
        <v>0</v>
      </c>
      <c r="N1000" s="10">
        <v>0</v>
      </c>
      <c r="O1000" s="53">
        <v>0</v>
      </c>
    </row>
    <row r="1001" spans="2:15" x14ac:dyDescent="0.25">
      <c r="B1001" s="51" t="s">
        <v>21</v>
      </c>
      <c r="C1001" s="3" t="s">
        <v>250</v>
      </c>
      <c r="D1001" s="31" t="s">
        <v>2669</v>
      </c>
      <c r="E1001" s="23" t="s">
        <v>2732</v>
      </c>
      <c r="F1001" s="24">
        <v>39073</v>
      </c>
      <c r="G1001" s="3" t="s">
        <v>1027</v>
      </c>
      <c r="H1001" s="4" t="s">
        <v>999</v>
      </c>
      <c r="I1001" s="4" t="s">
        <v>44</v>
      </c>
      <c r="J1001" s="16">
        <v>550</v>
      </c>
      <c r="K1001" s="16">
        <v>0</v>
      </c>
      <c r="L1001" s="9">
        <v>0</v>
      </c>
      <c r="M1001" s="9">
        <v>0</v>
      </c>
      <c r="N1001" s="10">
        <v>0</v>
      </c>
      <c r="O1001" s="53">
        <v>0</v>
      </c>
    </row>
    <row r="1002" spans="2:15" x14ac:dyDescent="0.25">
      <c r="B1002" s="51" t="s">
        <v>21</v>
      </c>
      <c r="C1002" s="3" t="s">
        <v>250</v>
      </c>
      <c r="D1002" s="31" t="s">
        <v>2669</v>
      </c>
      <c r="E1002" s="23" t="s">
        <v>2732</v>
      </c>
      <c r="F1002" s="24">
        <v>39073</v>
      </c>
      <c r="G1002" s="3" t="s">
        <v>1028</v>
      </c>
      <c r="H1002" s="4" t="s">
        <v>999</v>
      </c>
      <c r="I1002" s="4" t="s">
        <v>44</v>
      </c>
      <c r="J1002" s="16">
        <v>550</v>
      </c>
      <c r="K1002" s="16">
        <v>0</v>
      </c>
      <c r="L1002" s="9">
        <v>0</v>
      </c>
      <c r="M1002" s="9">
        <v>0</v>
      </c>
      <c r="N1002" s="10">
        <v>0</v>
      </c>
      <c r="O1002" s="53">
        <v>0</v>
      </c>
    </row>
    <row r="1003" spans="2:15" x14ac:dyDescent="0.25">
      <c r="B1003" s="51" t="s">
        <v>21</v>
      </c>
      <c r="C1003" s="3" t="s">
        <v>250</v>
      </c>
      <c r="D1003" s="31" t="s">
        <v>2669</v>
      </c>
      <c r="E1003" s="23" t="s">
        <v>2732</v>
      </c>
      <c r="F1003" s="24">
        <v>39073</v>
      </c>
      <c r="G1003" s="3" t="s">
        <v>1029</v>
      </c>
      <c r="H1003" s="4" t="s">
        <v>999</v>
      </c>
      <c r="I1003" s="4" t="s">
        <v>44</v>
      </c>
      <c r="J1003" s="16">
        <v>550</v>
      </c>
      <c r="K1003" s="16">
        <v>0</v>
      </c>
      <c r="L1003" s="9">
        <v>0</v>
      </c>
      <c r="M1003" s="9">
        <v>0</v>
      </c>
      <c r="N1003" s="10">
        <v>0</v>
      </c>
      <c r="O1003" s="53">
        <v>0</v>
      </c>
    </row>
    <row r="1004" spans="2:15" x14ac:dyDescent="0.25">
      <c r="B1004" s="51" t="s">
        <v>21</v>
      </c>
      <c r="C1004" s="3" t="s">
        <v>250</v>
      </c>
      <c r="D1004" s="31" t="s">
        <v>2669</v>
      </c>
      <c r="E1004" s="23" t="s">
        <v>2732</v>
      </c>
      <c r="F1004" s="24">
        <v>39073</v>
      </c>
      <c r="G1004" s="3" t="s">
        <v>1030</v>
      </c>
      <c r="H1004" s="4" t="s">
        <v>999</v>
      </c>
      <c r="I1004" s="4" t="s">
        <v>221</v>
      </c>
      <c r="J1004" s="16">
        <v>550</v>
      </c>
      <c r="K1004" s="16">
        <v>0</v>
      </c>
      <c r="L1004" s="9">
        <v>0</v>
      </c>
      <c r="M1004" s="9">
        <v>0</v>
      </c>
      <c r="N1004" s="10">
        <v>0</v>
      </c>
      <c r="O1004" s="53">
        <v>0</v>
      </c>
    </row>
    <row r="1005" spans="2:15" x14ac:dyDescent="0.25">
      <c r="B1005" s="51" t="s">
        <v>21</v>
      </c>
      <c r="C1005" s="3" t="s">
        <v>250</v>
      </c>
      <c r="D1005" s="31" t="s">
        <v>2669</v>
      </c>
      <c r="E1005" s="23" t="s">
        <v>2732</v>
      </c>
      <c r="F1005" s="24">
        <v>39073</v>
      </c>
      <c r="G1005" s="3" t="s">
        <v>1031</v>
      </c>
      <c r="H1005" s="4" t="s">
        <v>999</v>
      </c>
      <c r="I1005" s="4" t="s">
        <v>29</v>
      </c>
      <c r="J1005" s="16">
        <v>550</v>
      </c>
      <c r="K1005" s="16">
        <v>0</v>
      </c>
      <c r="L1005" s="9">
        <v>0</v>
      </c>
      <c r="M1005" s="9">
        <v>0</v>
      </c>
      <c r="N1005" s="10">
        <v>0</v>
      </c>
      <c r="O1005" s="53">
        <v>0</v>
      </c>
    </row>
    <row r="1006" spans="2:15" x14ac:dyDescent="0.25">
      <c r="B1006" s="51" t="s">
        <v>21</v>
      </c>
      <c r="C1006" s="3" t="s">
        <v>250</v>
      </c>
      <c r="D1006" s="31" t="s">
        <v>2669</v>
      </c>
      <c r="E1006" s="23" t="s">
        <v>2732</v>
      </c>
      <c r="F1006" s="24">
        <v>39073</v>
      </c>
      <c r="G1006" s="3" t="s">
        <v>1032</v>
      </c>
      <c r="H1006" s="4" t="s">
        <v>999</v>
      </c>
      <c r="I1006" s="4" t="s">
        <v>66</v>
      </c>
      <c r="J1006" s="16">
        <v>550</v>
      </c>
      <c r="K1006" s="16">
        <v>0</v>
      </c>
      <c r="L1006" s="9">
        <v>0</v>
      </c>
      <c r="M1006" s="9">
        <v>0</v>
      </c>
      <c r="N1006" s="10">
        <v>0</v>
      </c>
      <c r="O1006" s="53">
        <v>0</v>
      </c>
    </row>
    <row r="1007" spans="2:15" x14ac:dyDescent="0.25">
      <c r="B1007" s="51" t="s">
        <v>21</v>
      </c>
      <c r="C1007" s="3" t="s">
        <v>250</v>
      </c>
      <c r="D1007" s="31" t="s">
        <v>2669</v>
      </c>
      <c r="E1007" s="23" t="s">
        <v>2732</v>
      </c>
      <c r="F1007" s="24">
        <v>39073</v>
      </c>
      <c r="G1007" s="3" t="s">
        <v>1033</v>
      </c>
      <c r="H1007" s="4" t="s">
        <v>999</v>
      </c>
      <c r="I1007" s="4" t="s">
        <v>39</v>
      </c>
      <c r="J1007" s="16">
        <v>550</v>
      </c>
      <c r="K1007" s="16">
        <v>0</v>
      </c>
      <c r="L1007" s="9">
        <v>0</v>
      </c>
      <c r="M1007" s="9">
        <v>0</v>
      </c>
      <c r="N1007" s="10">
        <v>0</v>
      </c>
      <c r="O1007" s="53">
        <v>0</v>
      </c>
    </row>
    <row r="1008" spans="2:15" x14ac:dyDescent="0.25">
      <c r="B1008" s="51" t="s">
        <v>21</v>
      </c>
      <c r="C1008" s="3" t="s">
        <v>250</v>
      </c>
      <c r="D1008" s="31" t="s">
        <v>2669</v>
      </c>
      <c r="E1008" s="23" t="s">
        <v>2732</v>
      </c>
      <c r="F1008" s="24">
        <v>39073</v>
      </c>
      <c r="G1008" s="3" t="s">
        <v>1034</v>
      </c>
      <c r="H1008" s="4" t="s">
        <v>999</v>
      </c>
      <c r="I1008" s="4" t="s">
        <v>30</v>
      </c>
      <c r="J1008" s="16">
        <v>550</v>
      </c>
      <c r="K1008" s="16">
        <v>0</v>
      </c>
      <c r="L1008" s="9">
        <v>0</v>
      </c>
      <c r="M1008" s="9">
        <v>0</v>
      </c>
      <c r="N1008" s="10">
        <v>0</v>
      </c>
      <c r="O1008" s="53">
        <v>0</v>
      </c>
    </row>
    <row r="1009" spans="2:15" x14ac:dyDescent="0.25">
      <c r="B1009" s="51" t="s">
        <v>21</v>
      </c>
      <c r="C1009" s="3" t="s">
        <v>250</v>
      </c>
      <c r="D1009" s="31" t="s">
        <v>2669</v>
      </c>
      <c r="E1009" s="23" t="s">
        <v>2732</v>
      </c>
      <c r="F1009" s="24">
        <v>39073</v>
      </c>
      <c r="G1009" s="3" t="s">
        <v>1035</v>
      </c>
      <c r="H1009" s="4" t="s">
        <v>999</v>
      </c>
      <c r="I1009" s="4" t="s">
        <v>44</v>
      </c>
      <c r="J1009" s="16">
        <v>550</v>
      </c>
      <c r="K1009" s="16">
        <v>0</v>
      </c>
      <c r="L1009" s="9">
        <v>0</v>
      </c>
      <c r="M1009" s="9">
        <v>0</v>
      </c>
      <c r="N1009" s="10">
        <v>0</v>
      </c>
      <c r="O1009" s="53">
        <v>0</v>
      </c>
    </row>
    <row r="1010" spans="2:15" x14ac:dyDescent="0.25">
      <c r="B1010" s="51" t="s">
        <v>21</v>
      </c>
      <c r="C1010" s="3" t="s">
        <v>250</v>
      </c>
      <c r="D1010" s="31" t="s">
        <v>2669</v>
      </c>
      <c r="E1010" s="23" t="s">
        <v>2732</v>
      </c>
      <c r="F1010" s="24">
        <v>39073</v>
      </c>
      <c r="G1010" s="3" t="s">
        <v>1036</v>
      </c>
      <c r="H1010" s="4" t="s">
        <v>999</v>
      </c>
      <c r="I1010" s="4" t="s">
        <v>39</v>
      </c>
      <c r="J1010" s="16">
        <v>550</v>
      </c>
      <c r="K1010" s="16">
        <v>0</v>
      </c>
      <c r="L1010" s="9">
        <v>0</v>
      </c>
      <c r="M1010" s="9">
        <v>0</v>
      </c>
      <c r="N1010" s="10">
        <v>0</v>
      </c>
      <c r="O1010" s="53">
        <v>0</v>
      </c>
    </row>
    <row r="1011" spans="2:15" x14ac:dyDescent="0.25">
      <c r="B1011" s="51" t="s">
        <v>21</v>
      </c>
      <c r="C1011" s="3" t="s">
        <v>250</v>
      </c>
      <c r="D1011" s="31" t="s">
        <v>2669</v>
      </c>
      <c r="E1011" s="23" t="s">
        <v>2732</v>
      </c>
      <c r="F1011" s="24">
        <v>39073</v>
      </c>
      <c r="G1011" s="3" t="s">
        <v>1037</v>
      </c>
      <c r="H1011" s="4" t="s">
        <v>999</v>
      </c>
      <c r="I1011" s="4" t="s">
        <v>44</v>
      </c>
      <c r="J1011" s="16">
        <v>550</v>
      </c>
      <c r="K1011" s="16">
        <v>0</v>
      </c>
      <c r="L1011" s="9">
        <v>0</v>
      </c>
      <c r="M1011" s="9">
        <v>0</v>
      </c>
      <c r="N1011" s="10">
        <v>0</v>
      </c>
      <c r="O1011" s="53">
        <v>0</v>
      </c>
    </row>
    <row r="1012" spans="2:15" x14ac:dyDescent="0.25">
      <c r="B1012" s="51" t="s">
        <v>21</v>
      </c>
      <c r="C1012" s="3" t="s">
        <v>250</v>
      </c>
      <c r="D1012" s="31" t="s">
        <v>2669</v>
      </c>
      <c r="E1012" s="23" t="s">
        <v>2732</v>
      </c>
      <c r="F1012" s="24">
        <v>39073</v>
      </c>
      <c r="G1012" s="3" t="s">
        <v>1038</v>
      </c>
      <c r="H1012" s="4" t="s">
        <v>999</v>
      </c>
      <c r="I1012" s="4" t="s">
        <v>78</v>
      </c>
      <c r="J1012" s="16">
        <v>550</v>
      </c>
      <c r="K1012" s="16">
        <v>0</v>
      </c>
      <c r="L1012" s="9">
        <v>0</v>
      </c>
      <c r="M1012" s="9">
        <v>0</v>
      </c>
      <c r="N1012" s="10">
        <v>0</v>
      </c>
      <c r="O1012" s="53">
        <v>0</v>
      </c>
    </row>
    <row r="1013" spans="2:15" x14ac:dyDescent="0.25">
      <c r="B1013" s="51" t="s">
        <v>21</v>
      </c>
      <c r="C1013" s="3" t="s">
        <v>250</v>
      </c>
      <c r="D1013" s="31" t="s">
        <v>2669</v>
      </c>
      <c r="E1013" s="23" t="s">
        <v>2732</v>
      </c>
      <c r="F1013" s="24">
        <v>39073</v>
      </c>
      <c r="G1013" s="3" t="s">
        <v>1039</v>
      </c>
      <c r="H1013" s="4" t="s">
        <v>272</v>
      </c>
      <c r="I1013" s="4" t="s">
        <v>32</v>
      </c>
      <c r="J1013" s="16">
        <v>410</v>
      </c>
      <c r="K1013" s="16">
        <v>0</v>
      </c>
      <c r="L1013" s="9">
        <v>0</v>
      </c>
      <c r="M1013" s="9">
        <v>0</v>
      </c>
      <c r="N1013" s="10">
        <v>0</v>
      </c>
      <c r="O1013" s="53">
        <v>0</v>
      </c>
    </row>
    <row r="1014" spans="2:15" x14ac:dyDescent="0.25">
      <c r="B1014" s="51" t="s">
        <v>21</v>
      </c>
      <c r="C1014" s="3" t="s">
        <v>250</v>
      </c>
      <c r="D1014" s="31" t="s">
        <v>2669</v>
      </c>
      <c r="E1014" s="23" t="s">
        <v>2732</v>
      </c>
      <c r="F1014" s="24">
        <v>39073</v>
      </c>
      <c r="G1014" s="3" t="s">
        <v>1040</v>
      </c>
      <c r="H1014" s="4" t="s">
        <v>999</v>
      </c>
      <c r="I1014" s="4" t="s">
        <v>75</v>
      </c>
      <c r="J1014" s="16">
        <v>550</v>
      </c>
      <c r="K1014" s="16">
        <v>0</v>
      </c>
      <c r="L1014" s="9">
        <v>0</v>
      </c>
      <c r="M1014" s="9">
        <v>0</v>
      </c>
      <c r="N1014" s="10">
        <v>0</v>
      </c>
      <c r="O1014" s="53">
        <v>0</v>
      </c>
    </row>
    <row r="1015" spans="2:15" x14ac:dyDescent="0.25">
      <c r="B1015" s="51" t="s">
        <v>21</v>
      </c>
      <c r="C1015" s="3" t="s">
        <v>250</v>
      </c>
      <c r="D1015" s="31" t="s">
        <v>2669</v>
      </c>
      <c r="E1015" s="23" t="s">
        <v>2732</v>
      </c>
      <c r="F1015" s="24">
        <v>39073</v>
      </c>
      <c r="G1015" s="3" t="s">
        <v>1041</v>
      </c>
      <c r="H1015" s="4" t="s">
        <v>999</v>
      </c>
      <c r="I1015" s="4" t="s">
        <v>75</v>
      </c>
      <c r="J1015" s="16">
        <v>550</v>
      </c>
      <c r="K1015" s="16">
        <v>0</v>
      </c>
      <c r="L1015" s="9">
        <v>0</v>
      </c>
      <c r="M1015" s="9">
        <v>0</v>
      </c>
      <c r="N1015" s="10">
        <v>0</v>
      </c>
      <c r="O1015" s="53">
        <v>0</v>
      </c>
    </row>
    <row r="1016" spans="2:15" x14ac:dyDescent="0.25">
      <c r="B1016" s="51" t="s">
        <v>21</v>
      </c>
      <c r="C1016" s="3" t="s">
        <v>250</v>
      </c>
      <c r="D1016" s="31" t="s">
        <v>2669</v>
      </c>
      <c r="E1016" s="23" t="s">
        <v>2732</v>
      </c>
      <c r="F1016" s="24">
        <v>39073</v>
      </c>
      <c r="G1016" s="3" t="s">
        <v>1042</v>
      </c>
      <c r="H1016" s="4" t="s">
        <v>999</v>
      </c>
      <c r="I1016" s="4" t="s">
        <v>64</v>
      </c>
      <c r="J1016" s="16">
        <v>550</v>
      </c>
      <c r="K1016" s="16">
        <v>0</v>
      </c>
      <c r="L1016" s="9">
        <v>0</v>
      </c>
      <c r="M1016" s="9">
        <v>0</v>
      </c>
      <c r="N1016" s="10">
        <v>0</v>
      </c>
      <c r="O1016" s="53">
        <v>0</v>
      </c>
    </row>
    <row r="1017" spans="2:15" x14ac:dyDescent="0.25">
      <c r="B1017" s="51" t="s">
        <v>21</v>
      </c>
      <c r="C1017" s="3" t="s">
        <v>250</v>
      </c>
      <c r="D1017" s="31" t="s">
        <v>2669</v>
      </c>
      <c r="E1017" s="23" t="s">
        <v>2732</v>
      </c>
      <c r="F1017" s="24">
        <v>39073</v>
      </c>
      <c r="G1017" s="3" t="s">
        <v>1043</v>
      </c>
      <c r="H1017" s="4" t="s">
        <v>999</v>
      </c>
      <c r="I1017" s="4" t="s">
        <v>66</v>
      </c>
      <c r="J1017" s="16">
        <v>550</v>
      </c>
      <c r="K1017" s="16">
        <v>0</v>
      </c>
      <c r="L1017" s="9">
        <v>0</v>
      </c>
      <c r="M1017" s="9">
        <v>0</v>
      </c>
      <c r="N1017" s="10">
        <v>0</v>
      </c>
      <c r="O1017" s="53">
        <v>0</v>
      </c>
    </row>
    <row r="1018" spans="2:15" x14ac:dyDescent="0.25">
      <c r="B1018" s="51" t="s">
        <v>21</v>
      </c>
      <c r="C1018" s="3" t="s">
        <v>250</v>
      </c>
      <c r="D1018" s="31" t="s">
        <v>2669</v>
      </c>
      <c r="E1018" s="23" t="s">
        <v>2732</v>
      </c>
      <c r="F1018" s="24">
        <v>39073</v>
      </c>
      <c r="G1018" s="3" t="s">
        <v>1044</v>
      </c>
      <c r="H1018" s="4" t="s">
        <v>999</v>
      </c>
      <c r="I1018" s="4" t="s">
        <v>30</v>
      </c>
      <c r="J1018" s="16">
        <v>550</v>
      </c>
      <c r="K1018" s="16">
        <v>0</v>
      </c>
      <c r="L1018" s="9">
        <v>0</v>
      </c>
      <c r="M1018" s="9">
        <v>0</v>
      </c>
      <c r="N1018" s="10">
        <v>0</v>
      </c>
      <c r="O1018" s="53">
        <v>0</v>
      </c>
    </row>
    <row r="1019" spans="2:15" x14ac:dyDescent="0.25">
      <c r="B1019" s="51" t="s">
        <v>21</v>
      </c>
      <c r="C1019" s="3" t="s">
        <v>250</v>
      </c>
      <c r="D1019" s="31" t="s">
        <v>2669</v>
      </c>
      <c r="E1019" s="23" t="s">
        <v>2732</v>
      </c>
      <c r="F1019" s="24">
        <v>39073</v>
      </c>
      <c r="G1019" s="3" t="s">
        <v>1045</v>
      </c>
      <c r="H1019" s="4" t="s">
        <v>999</v>
      </c>
      <c r="I1019" s="4" t="s">
        <v>30</v>
      </c>
      <c r="J1019" s="16">
        <v>550</v>
      </c>
      <c r="K1019" s="16">
        <v>0</v>
      </c>
      <c r="L1019" s="9">
        <v>0</v>
      </c>
      <c r="M1019" s="9">
        <v>0</v>
      </c>
      <c r="N1019" s="10">
        <v>0</v>
      </c>
      <c r="O1019" s="53">
        <v>0</v>
      </c>
    </row>
    <row r="1020" spans="2:15" x14ac:dyDescent="0.25">
      <c r="B1020" s="51" t="s">
        <v>21</v>
      </c>
      <c r="C1020" s="3" t="s">
        <v>250</v>
      </c>
      <c r="D1020" s="31" t="s">
        <v>2669</v>
      </c>
      <c r="E1020" s="23" t="s">
        <v>2732</v>
      </c>
      <c r="F1020" s="24">
        <v>39073</v>
      </c>
      <c r="G1020" s="3" t="s">
        <v>1046</v>
      </c>
      <c r="H1020" s="4" t="s">
        <v>999</v>
      </c>
      <c r="I1020" s="4" t="s">
        <v>75</v>
      </c>
      <c r="J1020" s="16">
        <v>550</v>
      </c>
      <c r="K1020" s="16">
        <v>0</v>
      </c>
      <c r="L1020" s="9">
        <v>0</v>
      </c>
      <c r="M1020" s="9">
        <v>0</v>
      </c>
      <c r="N1020" s="10">
        <v>0</v>
      </c>
      <c r="O1020" s="53">
        <v>0</v>
      </c>
    </row>
    <row r="1021" spans="2:15" x14ac:dyDescent="0.25">
      <c r="B1021" s="51" t="s">
        <v>21</v>
      </c>
      <c r="C1021" s="3" t="s">
        <v>250</v>
      </c>
      <c r="D1021" s="31" t="s">
        <v>2669</v>
      </c>
      <c r="E1021" s="23" t="s">
        <v>2732</v>
      </c>
      <c r="F1021" s="24">
        <v>39073</v>
      </c>
      <c r="G1021" s="3" t="s">
        <v>1047</v>
      </c>
      <c r="H1021" s="4" t="s">
        <v>999</v>
      </c>
      <c r="I1021" s="4" t="s">
        <v>39</v>
      </c>
      <c r="J1021" s="16">
        <v>550</v>
      </c>
      <c r="K1021" s="16">
        <v>0</v>
      </c>
      <c r="L1021" s="9">
        <v>0</v>
      </c>
      <c r="M1021" s="9">
        <v>0</v>
      </c>
      <c r="N1021" s="10">
        <v>0</v>
      </c>
      <c r="O1021" s="53">
        <v>0</v>
      </c>
    </row>
    <row r="1022" spans="2:15" x14ac:dyDescent="0.25">
      <c r="B1022" s="51" t="s">
        <v>21</v>
      </c>
      <c r="C1022" s="3" t="s">
        <v>250</v>
      </c>
      <c r="D1022" s="31" t="s">
        <v>2669</v>
      </c>
      <c r="E1022" s="23" t="s">
        <v>2732</v>
      </c>
      <c r="F1022" s="24">
        <v>39073</v>
      </c>
      <c r="G1022" s="3" t="s">
        <v>1048</v>
      </c>
      <c r="H1022" s="4" t="s">
        <v>999</v>
      </c>
      <c r="I1022" s="4" t="s">
        <v>66</v>
      </c>
      <c r="J1022" s="16">
        <v>550</v>
      </c>
      <c r="K1022" s="16">
        <v>0</v>
      </c>
      <c r="L1022" s="9">
        <v>0</v>
      </c>
      <c r="M1022" s="9">
        <v>0</v>
      </c>
      <c r="N1022" s="10">
        <v>0</v>
      </c>
      <c r="O1022" s="53">
        <v>0</v>
      </c>
    </row>
    <row r="1023" spans="2:15" x14ac:dyDescent="0.25">
      <c r="B1023" s="51" t="s">
        <v>21</v>
      </c>
      <c r="C1023" s="3" t="s">
        <v>250</v>
      </c>
      <c r="D1023" s="31" t="s">
        <v>2669</v>
      </c>
      <c r="E1023" s="23" t="s">
        <v>2732</v>
      </c>
      <c r="F1023" s="24">
        <v>39073</v>
      </c>
      <c r="G1023" s="3" t="s">
        <v>1049</v>
      </c>
      <c r="H1023" s="4" t="s">
        <v>999</v>
      </c>
      <c r="I1023" s="4" t="s">
        <v>387</v>
      </c>
      <c r="J1023" s="16">
        <v>550</v>
      </c>
      <c r="K1023" s="16">
        <v>0</v>
      </c>
      <c r="L1023" s="9">
        <v>0</v>
      </c>
      <c r="M1023" s="9">
        <v>0</v>
      </c>
      <c r="N1023" s="10">
        <v>0</v>
      </c>
      <c r="O1023" s="53">
        <v>0</v>
      </c>
    </row>
    <row r="1024" spans="2:15" x14ac:dyDescent="0.25">
      <c r="B1024" s="51" t="s">
        <v>21</v>
      </c>
      <c r="C1024" s="3" t="s">
        <v>250</v>
      </c>
      <c r="D1024" s="31" t="s">
        <v>2669</v>
      </c>
      <c r="E1024" s="23" t="s">
        <v>2732</v>
      </c>
      <c r="F1024" s="24">
        <v>39073</v>
      </c>
      <c r="G1024" s="3" t="s">
        <v>1050</v>
      </c>
      <c r="H1024" s="4" t="s">
        <v>999</v>
      </c>
      <c r="I1024" s="4" t="s">
        <v>223</v>
      </c>
      <c r="J1024" s="16">
        <v>550</v>
      </c>
      <c r="K1024" s="16">
        <v>0</v>
      </c>
      <c r="L1024" s="9">
        <v>0</v>
      </c>
      <c r="M1024" s="9">
        <v>0</v>
      </c>
      <c r="N1024" s="10">
        <v>0</v>
      </c>
      <c r="O1024" s="53">
        <v>0</v>
      </c>
    </row>
    <row r="1025" spans="2:15" x14ac:dyDescent="0.25">
      <c r="B1025" s="51" t="s">
        <v>21</v>
      </c>
      <c r="C1025" s="3" t="s">
        <v>250</v>
      </c>
      <c r="D1025" s="31" t="s">
        <v>2669</v>
      </c>
      <c r="E1025" s="23" t="s">
        <v>2732</v>
      </c>
      <c r="F1025" s="24">
        <v>39073</v>
      </c>
      <c r="G1025" s="3" t="s">
        <v>1051</v>
      </c>
      <c r="H1025" s="4" t="s">
        <v>999</v>
      </c>
      <c r="I1025" s="4" t="s">
        <v>66</v>
      </c>
      <c r="J1025" s="16">
        <v>550</v>
      </c>
      <c r="K1025" s="16">
        <v>0</v>
      </c>
      <c r="L1025" s="9">
        <v>0</v>
      </c>
      <c r="M1025" s="9">
        <v>0</v>
      </c>
      <c r="N1025" s="10">
        <v>0</v>
      </c>
      <c r="O1025" s="53">
        <v>0</v>
      </c>
    </row>
    <row r="1026" spans="2:15" x14ac:dyDescent="0.25">
      <c r="B1026" s="51" t="s">
        <v>21</v>
      </c>
      <c r="C1026" s="3" t="s">
        <v>250</v>
      </c>
      <c r="D1026" s="31" t="s">
        <v>2669</v>
      </c>
      <c r="E1026" s="23" t="s">
        <v>2732</v>
      </c>
      <c r="F1026" s="24">
        <v>39073</v>
      </c>
      <c r="G1026" s="3" t="s">
        <v>1052</v>
      </c>
      <c r="H1026" s="4" t="s">
        <v>1053</v>
      </c>
      <c r="I1026" s="4" t="s">
        <v>51</v>
      </c>
      <c r="J1026" s="16">
        <v>410</v>
      </c>
      <c r="K1026" s="16">
        <v>0</v>
      </c>
      <c r="L1026" s="9">
        <v>0</v>
      </c>
      <c r="M1026" s="9">
        <v>0</v>
      </c>
      <c r="N1026" s="10">
        <v>0</v>
      </c>
      <c r="O1026" s="53">
        <v>0</v>
      </c>
    </row>
    <row r="1027" spans="2:15" x14ac:dyDescent="0.25">
      <c r="B1027" s="51" t="s">
        <v>21</v>
      </c>
      <c r="C1027" s="3" t="s">
        <v>250</v>
      </c>
      <c r="D1027" s="31" t="s">
        <v>2669</v>
      </c>
      <c r="E1027" s="23" t="s">
        <v>2732</v>
      </c>
      <c r="F1027" s="24">
        <v>39073</v>
      </c>
      <c r="G1027" s="3" t="s">
        <v>1054</v>
      </c>
      <c r="H1027" s="4" t="s">
        <v>999</v>
      </c>
      <c r="I1027" s="4" t="s">
        <v>85</v>
      </c>
      <c r="J1027" s="16">
        <v>550</v>
      </c>
      <c r="K1027" s="16">
        <v>0</v>
      </c>
      <c r="L1027" s="9">
        <v>0</v>
      </c>
      <c r="M1027" s="9">
        <v>0</v>
      </c>
      <c r="N1027" s="10">
        <v>0</v>
      </c>
      <c r="O1027" s="53">
        <v>0</v>
      </c>
    </row>
    <row r="1028" spans="2:15" x14ac:dyDescent="0.25">
      <c r="B1028" s="51" t="s">
        <v>21</v>
      </c>
      <c r="C1028" s="3" t="s">
        <v>250</v>
      </c>
      <c r="D1028" s="31" t="s">
        <v>2669</v>
      </c>
      <c r="E1028" s="23" t="s">
        <v>2732</v>
      </c>
      <c r="F1028" s="24">
        <v>39073</v>
      </c>
      <c r="G1028" s="3" t="s">
        <v>1055</v>
      </c>
      <c r="H1028" s="4" t="s">
        <v>999</v>
      </c>
      <c r="I1028" s="4" t="s">
        <v>27</v>
      </c>
      <c r="J1028" s="16">
        <v>550</v>
      </c>
      <c r="K1028" s="16">
        <v>0</v>
      </c>
      <c r="L1028" s="9">
        <v>0</v>
      </c>
      <c r="M1028" s="9">
        <v>0</v>
      </c>
      <c r="N1028" s="10">
        <v>0</v>
      </c>
      <c r="O1028" s="53">
        <v>0</v>
      </c>
    </row>
    <row r="1029" spans="2:15" x14ac:dyDescent="0.25">
      <c r="B1029" s="51" t="s">
        <v>21</v>
      </c>
      <c r="C1029" s="3" t="s">
        <v>250</v>
      </c>
      <c r="D1029" s="31" t="s">
        <v>2669</v>
      </c>
      <c r="E1029" s="23" t="s">
        <v>2732</v>
      </c>
      <c r="F1029" s="24">
        <v>39073</v>
      </c>
      <c r="G1029" s="3" t="s">
        <v>1056</v>
      </c>
      <c r="H1029" s="4" t="s">
        <v>999</v>
      </c>
      <c r="I1029" s="4" t="s">
        <v>42</v>
      </c>
      <c r="J1029" s="16">
        <v>550</v>
      </c>
      <c r="K1029" s="16">
        <v>0</v>
      </c>
      <c r="L1029" s="9">
        <v>0</v>
      </c>
      <c r="M1029" s="9">
        <v>0</v>
      </c>
      <c r="N1029" s="10">
        <v>0</v>
      </c>
      <c r="O1029" s="53">
        <v>0</v>
      </c>
    </row>
    <row r="1030" spans="2:15" x14ac:dyDescent="0.25">
      <c r="B1030" s="51" t="s">
        <v>21</v>
      </c>
      <c r="C1030" s="3" t="s">
        <v>250</v>
      </c>
      <c r="D1030" s="31" t="s">
        <v>2669</v>
      </c>
      <c r="E1030" s="23" t="s">
        <v>2732</v>
      </c>
      <c r="F1030" s="24">
        <v>39073</v>
      </c>
      <c r="G1030" s="3" t="s">
        <v>1057</v>
      </c>
      <c r="H1030" s="4" t="s">
        <v>999</v>
      </c>
      <c r="I1030" s="4" t="s">
        <v>1058</v>
      </c>
      <c r="J1030" s="16">
        <v>550</v>
      </c>
      <c r="K1030" s="16">
        <v>0</v>
      </c>
      <c r="L1030" s="9">
        <v>0</v>
      </c>
      <c r="M1030" s="9">
        <v>0</v>
      </c>
      <c r="N1030" s="10">
        <v>0</v>
      </c>
      <c r="O1030" s="53">
        <v>0</v>
      </c>
    </row>
    <row r="1031" spans="2:15" x14ac:dyDescent="0.25">
      <c r="B1031" s="51" t="s">
        <v>21</v>
      </c>
      <c r="C1031" s="3" t="s">
        <v>250</v>
      </c>
      <c r="D1031" s="31" t="s">
        <v>2669</v>
      </c>
      <c r="E1031" s="23" t="s">
        <v>2732</v>
      </c>
      <c r="F1031" s="24">
        <v>39073</v>
      </c>
      <c r="G1031" s="3" t="s">
        <v>1059</v>
      </c>
      <c r="H1031" s="4" t="s">
        <v>999</v>
      </c>
      <c r="I1031" s="4" t="s">
        <v>29</v>
      </c>
      <c r="J1031" s="16">
        <v>550</v>
      </c>
      <c r="K1031" s="16">
        <v>0</v>
      </c>
      <c r="L1031" s="9">
        <v>0</v>
      </c>
      <c r="M1031" s="9">
        <v>0</v>
      </c>
      <c r="N1031" s="10">
        <v>0</v>
      </c>
      <c r="O1031" s="53">
        <v>0</v>
      </c>
    </row>
    <row r="1032" spans="2:15" x14ac:dyDescent="0.25">
      <c r="B1032" s="51" t="s">
        <v>21</v>
      </c>
      <c r="C1032" s="3" t="s">
        <v>250</v>
      </c>
      <c r="D1032" s="31" t="s">
        <v>2669</v>
      </c>
      <c r="E1032" s="23" t="s">
        <v>2732</v>
      </c>
      <c r="F1032" s="24">
        <v>39073</v>
      </c>
      <c r="G1032" s="3" t="s">
        <v>1060</v>
      </c>
      <c r="H1032" s="4" t="s">
        <v>999</v>
      </c>
      <c r="I1032" s="4" t="s">
        <v>387</v>
      </c>
      <c r="J1032" s="16">
        <v>550</v>
      </c>
      <c r="K1032" s="16">
        <v>0</v>
      </c>
      <c r="L1032" s="9">
        <v>0</v>
      </c>
      <c r="M1032" s="9">
        <v>0</v>
      </c>
      <c r="N1032" s="10">
        <v>0</v>
      </c>
      <c r="O1032" s="53">
        <v>0</v>
      </c>
    </row>
    <row r="1033" spans="2:15" x14ac:dyDescent="0.25">
      <c r="B1033" s="51" t="s">
        <v>21</v>
      </c>
      <c r="C1033" s="3" t="s">
        <v>250</v>
      </c>
      <c r="D1033" s="31" t="s">
        <v>2669</v>
      </c>
      <c r="E1033" s="23" t="s">
        <v>2732</v>
      </c>
      <c r="F1033" s="24">
        <v>39073</v>
      </c>
      <c r="G1033" s="3" t="s">
        <v>1061</v>
      </c>
      <c r="H1033" s="4" t="s">
        <v>999</v>
      </c>
      <c r="I1033" s="4" t="s">
        <v>97</v>
      </c>
      <c r="J1033" s="16">
        <v>550</v>
      </c>
      <c r="K1033" s="16">
        <v>0</v>
      </c>
      <c r="L1033" s="9">
        <v>0</v>
      </c>
      <c r="M1033" s="9">
        <v>0</v>
      </c>
      <c r="N1033" s="10">
        <v>0</v>
      </c>
      <c r="O1033" s="53">
        <v>0</v>
      </c>
    </row>
    <row r="1034" spans="2:15" x14ac:dyDescent="0.25">
      <c r="B1034" s="51" t="s">
        <v>21</v>
      </c>
      <c r="C1034" s="3" t="s">
        <v>250</v>
      </c>
      <c r="D1034" s="31" t="s">
        <v>2669</v>
      </c>
      <c r="E1034" s="23" t="s">
        <v>2732</v>
      </c>
      <c r="F1034" s="24">
        <v>39073</v>
      </c>
      <c r="G1034" s="3" t="s">
        <v>1062</v>
      </c>
      <c r="H1034" s="4" t="s">
        <v>999</v>
      </c>
      <c r="I1034" s="4" t="s">
        <v>127</v>
      </c>
      <c r="J1034" s="16">
        <v>550</v>
      </c>
      <c r="K1034" s="16">
        <v>0</v>
      </c>
      <c r="L1034" s="9">
        <v>0</v>
      </c>
      <c r="M1034" s="9">
        <v>0</v>
      </c>
      <c r="N1034" s="10">
        <v>0</v>
      </c>
      <c r="O1034" s="53">
        <v>0</v>
      </c>
    </row>
    <row r="1035" spans="2:15" x14ac:dyDescent="0.25">
      <c r="B1035" s="51" t="s">
        <v>21</v>
      </c>
      <c r="C1035" s="3" t="s">
        <v>250</v>
      </c>
      <c r="D1035" s="31" t="s">
        <v>2669</v>
      </c>
      <c r="E1035" s="23" t="s">
        <v>2732</v>
      </c>
      <c r="F1035" s="24">
        <v>39073</v>
      </c>
      <c r="G1035" s="3" t="s">
        <v>1063</v>
      </c>
      <c r="H1035" s="4" t="s">
        <v>999</v>
      </c>
      <c r="I1035" s="4" t="s">
        <v>482</v>
      </c>
      <c r="J1035" s="16">
        <v>550</v>
      </c>
      <c r="K1035" s="16">
        <v>0</v>
      </c>
      <c r="L1035" s="9">
        <v>0</v>
      </c>
      <c r="M1035" s="9">
        <v>0</v>
      </c>
      <c r="N1035" s="10">
        <v>0</v>
      </c>
      <c r="O1035" s="53">
        <v>0</v>
      </c>
    </row>
    <row r="1036" spans="2:15" x14ac:dyDescent="0.25">
      <c r="B1036" s="51" t="s">
        <v>21</v>
      </c>
      <c r="C1036" s="3" t="s">
        <v>250</v>
      </c>
      <c r="D1036" s="31" t="s">
        <v>2669</v>
      </c>
      <c r="E1036" s="23" t="s">
        <v>2732</v>
      </c>
      <c r="F1036" s="24">
        <v>39073</v>
      </c>
      <c r="G1036" s="3" t="s">
        <v>1064</v>
      </c>
      <c r="H1036" s="4" t="s">
        <v>999</v>
      </c>
      <c r="I1036" s="4" t="s">
        <v>39</v>
      </c>
      <c r="J1036" s="16">
        <v>550</v>
      </c>
      <c r="K1036" s="16">
        <v>0</v>
      </c>
      <c r="L1036" s="9">
        <v>0</v>
      </c>
      <c r="M1036" s="9">
        <v>0</v>
      </c>
      <c r="N1036" s="10">
        <v>0</v>
      </c>
      <c r="O1036" s="53">
        <v>0</v>
      </c>
    </row>
    <row r="1037" spans="2:15" x14ac:dyDescent="0.25">
      <c r="B1037" s="51" t="s">
        <v>21</v>
      </c>
      <c r="C1037" s="3" t="s">
        <v>250</v>
      </c>
      <c r="D1037" s="31" t="s">
        <v>2669</v>
      </c>
      <c r="E1037" s="23" t="s">
        <v>2732</v>
      </c>
      <c r="F1037" s="24">
        <v>39073</v>
      </c>
      <c r="G1037" s="3" t="s">
        <v>1065</v>
      </c>
      <c r="H1037" s="4" t="s">
        <v>999</v>
      </c>
      <c r="I1037" s="4" t="s">
        <v>127</v>
      </c>
      <c r="J1037" s="16">
        <v>550</v>
      </c>
      <c r="K1037" s="16">
        <v>0</v>
      </c>
      <c r="L1037" s="9">
        <v>0</v>
      </c>
      <c r="M1037" s="9">
        <v>0</v>
      </c>
      <c r="N1037" s="10">
        <v>0</v>
      </c>
      <c r="O1037" s="53">
        <v>0</v>
      </c>
    </row>
    <row r="1038" spans="2:15" x14ac:dyDescent="0.25">
      <c r="B1038" s="51" t="s">
        <v>21</v>
      </c>
      <c r="C1038" s="3" t="s">
        <v>250</v>
      </c>
      <c r="D1038" s="31" t="s">
        <v>2669</v>
      </c>
      <c r="E1038" s="23" t="s">
        <v>2732</v>
      </c>
      <c r="F1038" s="24">
        <v>39073</v>
      </c>
      <c r="G1038" s="3" t="s">
        <v>1066</v>
      </c>
      <c r="H1038" s="4" t="s">
        <v>999</v>
      </c>
      <c r="I1038" s="4" t="s">
        <v>105</v>
      </c>
      <c r="J1038" s="16">
        <v>550</v>
      </c>
      <c r="K1038" s="16">
        <v>0</v>
      </c>
      <c r="L1038" s="9">
        <v>0</v>
      </c>
      <c r="M1038" s="9">
        <v>0</v>
      </c>
      <c r="N1038" s="10">
        <v>0</v>
      </c>
      <c r="O1038" s="53">
        <v>0</v>
      </c>
    </row>
    <row r="1039" spans="2:15" x14ac:dyDescent="0.25">
      <c r="B1039" s="51" t="s">
        <v>21</v>
      </c>
      <c r="C1039" s="3" t="s">
        <v>250</v>
      </c>
      <c r="D1039" s="31" t="s">
        <v>2669</v>
      </c>
      <c r="E1039" s="23" t="s">
        <v>2732</v>
      </c>
      <c r="F1039" s="24">
        <v>39073</v>
      </c>
      <c r="G1039" s="3" t="s">
        <v>1067</v>
      </c>
      <c r="H1039" s="4" t="s">
        <v>999</v>
      </c>
      <c r="I1039" s="4" t="s">
        <v>174</v>
      </c>
      <c r="J1039" s="16">
        <v>550</v>
      </c>
      <c r="K1039" s="16">
        <v>0</v>
      </c>
      <c r="L1039" s="9">
        <v>0</v>
      </c>
      <c r="M1039" s="9">
        <v>0</v>
      </c>
      <c r="N1039" s="10">
        <v>0</v>
      </c>
      <c r="O1039" s="53">
        <v>0</v>
      </c>
    </row>
    <row r="1040" spans="2:15" x14ac:dyDescent="0.25">
      <c r="B1040" s="51" t="s">
        <v>21</v>
      </c>
      <c r="C1040" s="3" t="s">
        <v>250</v>
      </c>
      <c r="D1040" s="31" t="s">
        <v>2669</v>
      </c>
      <c r="E1040" s="23" t="s">
        <v>2732</v>
      </c>
      <c r="F1040" s="24">
        <v>39073</v>
      </c>
      <c r="G1040" s="3" t="s">
        <v>1068</v>
      </c>
      <c r="H1040" s="4" t="s">
        <v>999</v>
      </c>
      <c r="I1040" s="4" t="s">
        <v>66</v>
      </c>
      <c r="J1040" s="16">
        <v>550</v>
      </c>
      <c r="K1040" s="16">
        <v>0</v>
      </c>
      <c r="L1040" s="9">
        <v>0</v>
      </c>
      <c r="M1040" s="9">
        <v>0</v>
      </c>
      <c r="N1040" s="10">
        <v>0</v>
      </c>
      <c r="O1040" s="53">
        <v>0</v>
      </c>
    </row>
    <row r="1041" spans="2:15" x14ac:dyDescent="0.25">
      <c r="B1041" s="51" t="s">
        <v>21</v>
      </c>
      <c r="C1041" s="3" t="s">
        <v>250</v>
      </c>
      <c r="D1041" s="31" t="s">
        <v>2669</v>
      </c>
      <c r="E1041" s="23" t="s">
        <v>2732</v>
      </c>
      <c r="F1041" s="24">
        <v>39073</v>
      </c>
      <c r="G1041" s="3" t="s">
        <v>1069</v>
      </c>
      <c r="H1041" s="4" t="s">
        <v>999</v>
      </c>
      <c r="I1041" s="4" t="s">
        <v>30</v>
      </c>
      <c r="J1041" s="16">
        <v>550</v>
      </c>
      <c r="K1041" s="16">
        <v>0</v>
      </c>
      <c r="L1041" s="9">
        <v>0</v>
      </c>
      <c r="M1041" s="9">
        <v>0</v>
      </c>
      <c r="N1041" s="10">
        <v>0</v>
      </c>
      <c r="O1041" s="53">
        <v>0</v>
      </c>
    </row>
    <row r="1042" spans="2:15" x14ac:dyDescent="0.25">
      <c r="B1042" s="51" t="s">
        <v>21</v>
      </c>
      <c r="C1042" s="3" t="s">
        <v>250</v>
      </c>
      <c r="D1042" s="31" t="s">
        <v>2669</v>
      </c>
      <c r="E1042" s="23" t="s">
        <v>2732</v>
      </c>
      <c r="F1042" s="24">
        <v>39073</v>
      </c>
      <c r="G1042" s="3" t="s">
        <v>1070</v>
      </c>
      <c r="H1042" s="4" t="s">
        <v>999</v>
      </c>
      <c r="I1042" s="4" t="s">
        <v>44</v>
      </c>
      <c r="J1042" s="16">
        <v>550</v>
      </c>
      <c r="K1042" s="16">
        <v>0</v>
      </c>
      <c r="L1042" s="9">
        <v>0</v>
      </c>
      <c r="M1042" s="9">
        <v>0</v>
      </c>
      <c r="N1042" s="10">
        <v>0</v>
      </c>
      <c r="O1042" s="53">
        <v>0</v>
      </c>
    </row>
    <row r="1043" spans="2:15" x14ac:dyDescent="0.25">
      <c r="B1043" s="51" t="s">
        <v>21</v>
      </c>
      <c r="C1043" s="3" t="s">
        <v>250</v>
      </c>
      <c r="D1043" s="31" t="s">
        <v>2669</v>
      </c>
      <c r="E1043" s="23" t="s">
        <v>2732</v>
      </c>
      <c r="F1043" s="24">
        <v>39073</v>
      </c>
      <c r="G1043" s="3" t="s">
        <v>1071</v>
      </c>
      <c r="H1043" s="4" t="s">
        <v>999</v>
      </c>
      <c r="I1043" s="4" t="s">
        <v>44</v>
      </c>
      <c r="J1043" s="16">
        <v>550</v>
      </c>
      <c r="K1043" s="16">
        <v>0</v>
      </c>
      <c r="L1043" s="9">
        <v>0</v>
      </c>
      <c r="M1043" s="9">
        <v>0</v>
      </c>
      <c r="N1043" s="10">
        <v>0</v>
      </c>
      <c r="O1043" s="53">
        <v>0</v>
      </c>
    </row>
    <row r="1044" spans="2:15" x14ac:dyDescent="0.25">
      <c r="B1044" s="51" t="s">
        <v>21</v>
      </c>
      <c r="C1044" s="3" t="s">
        <v>250</v>
      </c>
      <c r="D1044" s="31" t="s">
        <v>2669</v>
      </c>
      <c r="E1044" s="23" t="s">
        <v>2732</v>
      </c>
      <c r="F1044" s="24">
        <v>39073</v>
      </c>
      <c r="G1044" s="3" t="s">
        <v>1072</v>
      </c>
      <c r="H1044" s="4" t="s">
        <v>999</v>
      </c>
      <c r="I1044" s="4" t="s">
        <v>44</v>
      </c>
      <c r="J1044" s="16">
        <v>550</v>
      </c>
      <c r="K1044" s="16">
        <v>0</v>
      </c>
      <c r="L1044" s="9">
        <v>0</v>
      </c>
      <c r="M1044" s="9">
        <v>0</v>
      </c>
      <c r="N1044" s="10">
        <v>0</v>
      </c>
      <c r="O1044" s="53">
        <v>0</v>
      </c>
    </row>
    <row r="1045" spans="2:15" x14ac:dyDescent="0.25">
      <c r="B1045" s="51" t="s">
        <v>21</v>
      </c>
      <c r="C1045" s="3" t="s">
        <v>250</v>
      </c>
      <c r="D1045" s="31" t="s">
        <v>2669</v>
      </c>
      <c r="E1045" s="23" t="s">
        <v>2732</v>
      </c>
      <c r="F1045" s="24">
        <v>39073</v>
      </c>
      <c r="G1045" s="3" t="s">
        <v>1073</v>
      </c>
      <c r="H1045" s="4" t="s">
        <v>999</v>
      </c>
      <c r="I1045" s="4" t="s">
        <v>482</v>
      </c>
      <c r="J1045" s="16">
        <v>550</v>
      </c>
      <c r="K1045" s="16">
        <v>0</v>
      </c>
      <c r="L1045" s="9">
        <v>0</v>
      </c>
      <c r="M1045" s="9">
        <v>0</v>
      </c>
      <c r="N1045" s="10">
        <v>0</v>
      </c>
      <c r="O1045" s="53">
        <v>0</v>
      </c>
    </row>
    <row r="1046" spans="2:15" x14ac:dyDescent="0.25">
      <c r="B1046" s="51" t="s">
        <v>21</v>
      </c>
      <c r="C1046" s="3" t="s">
        <v>250</v>
      </c>
      <c r="D1046" s="31" t="s">
        <v>2669</v>
      </c>
      <c r="E1046" s="23" t="s">
        <v>2732</v>
      </c>
      <c r="F1046" s="24">
        <v>39073</v>
      </c>
      <c r="G1046" s="3" t="s">
        <v>1074</v>
      </c>
      <c r="H1046" s="4" t="s">
        <v>999</v>
      </c>
      <c r="I1046" s="4" t="s">
        <v>160</v>
      </c>
      <c r="J1046" s="16">
        <v>550</v>
      </c>
      <c r="K1046" s="16">
        <v>0</v>
      </c>
      <c r="L1046" s="9">
        <v>0</v>
      </c>
      <c r="M1046" s="9">
        <v>0</v>
      </c>
      <c r="N1046" s="10">
        <v>0</v>
      </c>
      <c r="O1046" s="53">
        <v>0</v>
      </c>
    </row>
    <row r="1047" spans="2:15" x14ac:dyDescent="0.25">
      <c r="B1047" s="51" t="s">
        <v>21</v>
      </c>
      <c r="C1047" s="3" t="s">
        <v>250</v>
      </c>
      <c r="D1047" s="31" t="s">
        <v>2669</v>
      </c>
      <c r="E1047" s="23" t="s">
        <v>2732</v>
      </c>
      <c r="F1047" s="24">
        <v>39073</v>
      </c>
      <c r="G1047" s="3" t="s">
        <v>1075</v>
      </c>
      <c r="H1047" s="4" t="s">
        <v>999</v>
      </c>
      <c r="I1047" s="4" t="s">
        <v>39</v>
      </c>
      <c r="J1047" s="16">
        <v>550</v>
      </c>
      <c r="K1047" s="16">
        <v>0</v>
      </c>
      <c r="L1047" s="9">
        <v>0</v>
      </c>
      <c r="M1047" s="9">
        <v>0</v>
      </c>
      <c r="N1047" s="10">
        <v>0</v>
      </c>
      <c r="O1047" s="53">
        <v>0</v>
      </c>
    </row>
    <row r="1048" spans="2:15" x14ac:dyDescent="0.25">
      <c r="B1048" s="51" t="s">
        <v>21</v>
      </c>
      <c r="C1048" s="3" t="s">
        <v>250</v>
      </c>
      <c r="D1048" s="31" t="s">
        <v>2669</v>
      </c>
      <c r="E1048" s="23" t="s">
        <v>2732</v>
      </c>
      <c r="F1048" s="24">
        <v>39073</v>
      </c>
      <c r="G1048" s="3" t="s">
        <v>1076</v>
      </c>
      <c r="H1048" s="4" t="s">
        <v>999</v>
      </c>
      <c r="I1048" s="4" t="s">
        <v>44</v>
      </c>
      <c r="J1048" s="16">
        <v>550</v>
      </c>
      <c r="K1048" s="16">
        <v>0</v>
      </c>
      <c r="L1048" s="9">
        <v>0</v>
      </c>
      <c r="M1048" s="9">
        <v>0</v>
      </c>
      <c r="N1048" s="10">
        <v>0</v>
      </c>
      <c r="O1048" s="53">
        <v>0</v>
      </c>
    </row>
    <row r="1049" spans="2:15" x14ac:dyDescent="0.25">
      <c r="B1049" s="51" t="s">
        <v>21</v>
      </c>
      <c r="C1049" s="3" t="s">
        <v>250</v>
      </c>
      <c r="D1049" s="31" t="s">
        <v>2669</v>
      </c>
      <c r="E1049" s="23" t="s">
        <v>2732</v>
      </c>
      <c r="F1049" s="24">
        <v>39073</v>
      </c>
      <c r="G1049" s="3" t="s">
        <v>1077</v>
      </c>
      <c r="H1049" s="4" t="s">
        <v>999</v>
      </c>
      <c r="I1049" s="4" t="s">
        <v>219</v>
      </c>
      <c r="J1049" s="16">
        <v>550</v>
      </c>
      <c r="K1049" s="16">
        <v>0</v>
      </c>
      <c r="L1049" s="9">
        <v>0</v>
      </c>
      <c r="M1049" s="9">
        <v>0</v>
      </c>
      <c r="N1049" s="10">
        <v>0</v>
      </c>
      <c r="O1049" s="53">
        <v>0</v>
      </c>
    </row>
    <row r="1050" spans="2:15" x14ac:dyDescent="0.25">
      <c r="B1050" s="51" t="s">
        <v>21</v>
      </c>
      <c r="C1050" s="3" t="s">
        <v>250</v>
      </c>
      <c r="D1050" s="31" t="s">
        <v>2669</v>
      </c>
      <c r="E1050" s="23" t="s">
        <v>2732</v>
      </c>
      <c r="F1050" s="24">
        <v>39073</v>
      </c>
      <c r="G1050" s="3" t="s">
        <v>1078</v>
      </c>
      <c r="H1050" s="4" t="s">
        <v>999</v>
      </c>
      <c r="I1050" s="4" t="s">
        <v>1079</v>
      </c>
      <c r="J1050" s="16">
        <v>550</v>
      </c>
      <c r="K1050" s="16">
        <v>0</v>
      </c>
      <c r="L1050" s="9">
        <v>0</v>
      </c>
      <c r="M1050" s="9">
        <v>0</v>
      </c>
      <c r="N1050" s="10">
        <v>0</v>
      </c>
      <c r="O1050" s="53">
        <v>0</v>
      </c>
    </row>
    <row r="1051" spans="2:15" x14ac:dyDescent="0.25">
      <c r="B1051" s="51" t="s">
        <v>21</v>
      </c>
      <c r="C1051" s="3" t="s">
        <v>250</v>
      </c>
      <c r="D1051" s="31" t="s">
        <v>2669</v>
      </c>
      <c r="E1051" s="23" t="s">
        <v>2732</v>
      </c>
      <c r="F1051" s="24">
        <v>39073</v>
      </c>
      <c r="G1051" s="3" t="s">
        <v>1080</v>
      </c>
      <c r="H1051" s="4" t="s">
        <v>999</v>
      </c>
      <c r="I1051" s="4" t="s">
        <v>510</v>
      </c>
      <c r="J1051" s="16">
        <v>550</v>
      </c>
      <c r="K1051" s="16">
        <v>0</v>
      </c>
      <c r="L1051" s="9">
        <v>0</v>
      </c>
      <c r="M1051" s="9">
        <v>0</v>
      </c>
      <c r="N1051" s="10">
        <v>0</v>
      </c>
      <c r="O1051" s="53">
        <v>0</v>
      </c>
    </row>
    <row r="1052" spans="2:15" x14ac:dyDescent="0.25">
      <c r="B1052" s="51" t="s">
        <v>21</v>
      </c>
      <c r="C1052" s="3" t="s">
        <v>250</v>
      </c>
      <c r="D1052" s="31" t="s">
        <v>2669</v>
      </c>
      <c r="E1052" s="23" t="s">
        <v>2732</v>
      </c>
      <c r="F1052" s="24">
        <v>39073</v>
      </c>
      <c r="G1052" s="3" t="s">
        <v>1081</v>
      </c>
      <c r="H1052" s="4" t="s">
        <v>999</v>
      </c>
      <c r="I1052" s="4" t="s">
        <v>42</v>
      </c>
      <c r="J1052" s="16">
        <v>550</v>
      </c>
      <c r="K1052" s="16">
        <v>0</v>
      </c>
      <c r="L1052" s="9">
        <v>0</v>
      </c>
      <c r="M1052" s="9">
        <v>0</v>
      </c>
      <c r="N1052" s="10">
        <v>0</v>
      </c>
      <c r="O1052" s="53">
        <v>0</v>
      </c>
    </row>
    <row r="1053" spans="2:15" x14ac:dyDescent="0.25">
      <c r="B1053" s="51" t="s">
        <v>21</v>
      </c>
      <c r="C1053" s="3" t="s">
        <v>250</v>
      </c>
      <c r="D1053" s="31" t="s">
        <v>2669</v>
      </c>
      <c r="E1053" s="23" t="s">
        <v>2732</v>
      </c>
      <c r="F1053" s="24">
        <v>39073</v>
      </c>
      <c r="G1053" s="3" t="s">
        <v>1082</v>
      </c>
      <c r="H1053" s="4" t="s">
        <v>999</v>
      </c>
      <c r="I1053" s="4" t="s">
        <v>44</v>
      </c>
      <c r="J1053" s="16">
        <v>550</v>
      </c>
      <c r="K1053" s="16">
        <v>0</v>
      </c>
      <c r="L1053" s="9">
        <v>0</v>
      </c>
      <c r="M1053" s="9">
        <v>0</v>
      </c>
      <c r="N1053" s="10">
        <v>0</v>
      </c>
      <c r="O1053" s="53">
        <v>0</v>
      </c>
    </row>
    <row r="1054" spans="2:15" x14ac:dyDescent="0.25">
      <c r="B1054" s="51" t="s">
        <v>21</v>
      </c>
      <c r="C1054" s="3" t="s">
        <v>250</v>
      </c>
      <c r="D1054" s="31" t="s">
        <v>2669</v>
      </c>
      <c r="E1054" s="23" t="s">
        <v>2732</v>
      </c>
      <c r="F1054" s="24">
        <v>39073</v>
      </c>
      <c r="G1054" s="3" t="s">
        <v>1083</v>
      </c>
      <c r="H1054" s="4" t="s">
        <v>999</v>
      </c>
      <c r="I1054" s="4" t="s">
        <v>482</v>
      </c>
      <c r="J1054" s="16">
        <v>550</v>
      </c>
      <c r="K1054" s="16">
        <v>0</v>
      </c>
      <c r="L1054" s="9">
        <v>0</v>
      </c>
      <c r="M1054" s="9">
        <v>0</v>
      </c>
      <c r="N1054" s="10">
        <v>0</v>
      </c>
      <c r="O1054" s="53">
        <v>0</v>
      </c>
    </row>
    <row r="1055" spans="2:15" x14ac:dyDescent="0.25">
      <c r="B1055" s="51" t="s">
        <v>21</v>
      </c>
      <c r="C1055" s="3" t="s">
        <v>250</v>
      </c>
      <c r="D1055" s="31" t="s">
        <v>2669</v>
      </c>
      <c r="E1055" s="23" t="s">
        <v>2732</v>
      </c>
      <c r="F1055" s="24">
        <v>39073</v>
      </c>
      <c r="G1055" s="3" t="s">
        <v>1084</v>
      </c>
      <c r="H1055" s="4" t="s">
        <v>999</v>
      </c>
      <c r="I1055" s="4" t="s">
        <v>235</v>
      </c>
      <c r="J1055" s="16">
        <v>550</v>
      </c>
      <c r="K1055" s="16">
        <v>0</v>
      </c>
      <c r="L1055" s="9">
        <v>0</v>
      </c>
      <c r="M1055" s="9">
        <v>0</v>
      </c>
      <c r="N1055" s="10">
        <v>0</v>
      </c>
      <c r="O1055" s="53">
        <v>0</v>
      </c>
    </row>
    <row r="1056" spans="2:15" x14ac:dyDescent="0.25">
      <c r="B1056" s="51" t="s">
        <v>21</v>
      </c>
      <c r="C1056" s="3" t="s">
        <v>250</v>
      </c>
      <c r="D1056" s="31" t="s">
        <v>2669</v>
      </c>
      <c r="E1056" s="23" t="s">
        <v>2732</v>
      </c>
      <c r="F1056" s="24">
        <v>39073</v>
      </c>
      <c r="G1056" s="3" t="s">
        <v>1085</v>
      </c>
      <c r="H1056" s="4" t="s">
        <v>999</v>
      </c>
      <c r="I1056" s="4" t="s">
        <v>66</v>
      </c>
      <c r="J1056" s="16">
        <v>550</v>
      </c>
      <c r="K1056" s="16">
        <v>0</v>
      </c>
      <c r="L1056" s="9">
        <v>0</v>
      </c>
      <c r="M1056" s="9">
        <v>0</v>
      </c>
      <c r="N1056" s="10">
        <v>0</v>
      </c>
      <c r="O1056" s="53">
        <v>0</v>
      </c>
    </row>
    <row r="1057" spans="2:15" x14ac:dyDescent="0.25">
      <c r="B1057" s="51" t="s">
        <v>21</v>
      </c>
      <c r="C1057" s="3" t="s">
        <v>250</v>
      </c>
      <c r="D1057" s="31" t="s">
        <v>2669</v>
      </c>
      <c r="E1057" s="23" t="s">
        <v>2732</v>
      </c>
      <c r="F1057" s="24">
        <v>39073</v>
      </c>
      <c r="G1057" s="3" t="s">
        <v>1086</v>
      </c>
      <c r="H1057" s="4" t="s">
        <v>999</v>
      </c>
      <c r="I1057" s="4" t="s">
        <v>54</v>
      </c>
      <c r="J1057" s="16">
        <v>550</v>
      </c>
      <c r="K1057" s="16">
        <v>0</v>
      </c>
      <c r="L1057" s="9">
        <v>0</v>
      </c>
      <c r="M1057" s="9">
        <v>0</v>
      </c>
      <c r="N1057" s="10">
        <v>0</v>
      </c>
      <c r="O1057" s="53">
        <v>0</v>
      </c>
    </row>
    <row r="1058" spans="2:15" x14ac:dyDescent="0.25">
      <c r="B1058" s="51" t="s">
        <v>21</v>
      </c>
      <c r="C1058" s="3" t="s">
        <v>250</v>
      </c>
      <c r="D1058" s="31" t="s">
        <v>2669</v>
      </c>
      <c r="E1058" s="23" t="s">
        <v>2732</v>
      </c>
      <c r="F1058" s="24">
        <v>39073</v>
      </c>
      <c r="G1058" s="3" t="s">
        <v>1087</v>
      </c>
      <c r="H1058" s="4" t="s">
        <v>999</v>
      </c>
      <c r="I1058" s="4" t="s">
        <v>44</v>
      </c>
      <c r="J1058" s="16">
        <v>550</v>
      </c>
      <c r="K1058" s="16">
        <v>0</v>
      </c>
      <c r="L1058" s="9">
        <v>0</v>
      </c>
      <c r="M1058" s="9">
        <v>0</v>
      </c>
      <c r="N1058" s="10">
        <v>0</v>
      </c>
      <c r="O1058" s="53">
        <v>0</v>
      </c>
    </row>
    <row r="1059" spans="2:15" x14ac:dyDescent="0.25">
      <c r="B1059" s="51" t="s">
        <v>21</v>
      </c>
      <c r="C1059" s="3" t="s">
        <v>250</v>
      </c>
      <c r="D1059" s="31" t="s">
        <v>2669</v>
      </c>
      <c r="E1059" s="23" t="s">
        <v>2732</v>
      </c>
      <c r="F1059" s="24">
        <v>39073</v>
      </c>
      <c r="G1059" s="3" t="s">
        <v>1088</v>
      </c>
      <c r="H1059" s="4" t="s">
        <v>999</v>
      </c>
      <c r="I1059" s="4" t="s">
        <v>54</v>
      </c>
      <c r="J1059" s="16">
        <v>550</v>
      </c>
      <c r="K1059" s="16">
        <v>0</v>
      </c>
      <c r="L1059" s="9">
        <v>0</v>
      </c>
      <c r="M1059" s="9">
        <v>0</v>
      </c>
      <c r="N1059" s="10">
        <v>0</v>
      </c>
      <c r="O1059" s="53">
        <v>0</v>
      </c>
    </row>
    <row r="1060" spans="2:15" x14ac:dyDescent="0.25">
      <c r="B1060" s="51" t="s">
        <v>21</v>
      </c>
      <c r="C1060" s="3" t="s">
        <v>250</v>
      </c>
      <c r="D1060" s="31" t="s">
        <v>2669</v>
      </c>
      <c r="E1060" s="23" t="s">
        <v>2732</v>
      </c>
      <c r="F1060" s="24">
        <v>39073</v>
      </c>
      <c r="G1060" s="3" t="s">
        <v>1089</v>
      </c>
      <c r="H1060" s="4" t="s">
        <v>999</v>
      </c>
      <c r="I1060" s="4" t="s">
        <v>160</v>
      </c>
      <c r="J1060" s="16">
        <v>550</v>
      </c>
      <c r="K1060" s="16">
        <v>0</v>
      </c>
      <c r="L1060" s="9">
        <v>0</v>
      </c>
      <c r="M1060" s="9">
        <v>0</v>
      </c>
      <c r="N1060" s="10">
        <v>0</v>
      </c>
      <c r="O1060" s="53">
        <v>0</v>
      </c>
    </row>
    <row r="1061" spans="2:15" x14ac:dyDescent="0.25">
      <c r="B1061" s="51" t="s">
        <v>21</v>
      </c>
      <c r="C1061" s="3" t="s">
        <v>250</v>
      </c>
      <c r="D1061" s="31" t="s">
        <v>2669</v>
      </c>
      <c r="E1061" s="23" t="s">
        <v>2732</v>
      </c>
      <c r="F1061" s="24">
        <v>39073</v>
      </c>
      <c r="G1061" s="3" t="s">
        <v>1090</v>
      </c>
      <c r="H1061" s="4" t="s">
        <v>999</v>
      </c>
      <c r="I1061" s="4" t="s">
        <v>42</v>
      </c>
      <c r="J1061" s="16">
        <v>550</v>
      </c>
      <c r="K1061" s="16">
        <v>0</v>
      </c>
      <c r="L1061" s="9">
        <v>0</v>
      </c>
      <c r="M1061" s="9">
        <v>0</v>
      </c>
      <c r="N1061" s="10">
        <v>0</v>
      </c>
      <c r="O1061" s="53">
        <v>0</v>
      </c>
    </row>
    <row r="1062" spans="2:15" x14ac:dyDescent="0.25">
      <c r="B1062" s="51" t="s">
        <v>21</v>
      </c>
      <c r="C1062" s="3" t="s">
        <v>250</v>
      </c>
      <c r="D1062" s="31" t="s">
        <v>2669</v>
      </c>
      <c r="E1062" s="23" t="s">
        <v>2732</v>
      </c>
      <c r="F1062" s="24">
        <v>39073</v>
      </c>
      <c r="G1062" s="3" t="s">
        <v>1091</v>
      </c>
      <c r="H1062" s="4" t="s">
        <v>999</v>
      </c>
      <c r="I1062" s="4" t="s">
        <v>66</v>
      </c>
      <c r="J1062" s="16">
        <v>550</v>
      </c>
      <c r="K1062" s="16">
        <v>0</v>
      </c>
      <c r="L1062" s="9">
        <v>0</v>
      </c>
      <c r="M1062" s="9">
        <v>0</v>
      </c>
      <c r="N1062" s="10">
        <v>0</v>
      </c>
      <c r="O1062" s="53">
        <v>0</v>
      </c>
    </row>
    <row r="1063" spans="2:15" x14ac:dyDescent="0.25">
      <c r="B1063" s="51" t="s">
        <v>21</v>
      </c>
      <c r="C1063" s="3" t="s">
        <v>250</v>
      </c>
      <c r="D1063" s="31" t="s">
        <v>2669</v>
      </c>
      <c r="E1063" s="23" t="s">
        <v>2732</v>
      </c>
      <c r="F1063" s="24">
        <v>39073</v>
      </c>
      <c r="G1063" s="3" t="s">
        <v>1092</v>
      </c>
      <c r="H1063" s="4" t="s">
        <v>999</v>
      </c>
      <c r="I1063" s="4" t="s">
        <v>42</v>
      </c>
      <c r="J1063" s="16">
        <v>550</v>
      </c>
      <c r="K1063" s="16">
        <v>0</v>
      </c>
      <c r="L1063" s="9">
        <v>0</v>
      </c>
      <c r="M1063" s="9">
        <v>0</v>
      </c>
      <c r="N1063" s="10">
        <v>0</v>
      </c>
      <c r="O1063" s="53">
        <v>0</v>
      </c>
    </row>
    <row r="1064" spans="2:15" x14ac:dyDescent="0.25">
      <c r="B1064" s="51" t="s">
        <v>21</v>
      </c>
      <c r="C1064" s="3" t="s">
        <v>250</v>
      </c>
      <c r="D1064" s="31" t="s">
        <v>2669</v>
      </c>
      <c r="E1064" s="23" t="s">
        <v>2732</v>
      </c>
      <c r="F1064" s="24">
        <v>39073</v>
      </c>
      <c r="G1064" s="3" t="s">
        <v>1093</v>
      </c>
      <c r="H1064" s="4" t="s">
        <v>999</v>
      </c>
      <c r="I1064" s="4" t="s">
        <v>66</v>
      </c>
      <c r="J1064" s="16">
        <v>550</v>
      </c>
      <c r="K1064" s="16">
        <v>0</v>
      </c>
      <c r="L1064" s="9">
        <v>0</v>
      </c>
      <c r="M1064" s="9">
        <v>0</v>
      </c>
      <c r="N1064" s="10">
        <v>0</v>
      </c>
      <c r="O1064" s="53">
        <v>0</v>
      </c>
    </row>
    <row r="1065" spans="2:15" x14ac:dyDescent="0.25">
      <c r="B1065" s="51" t="s">
        <v>21</v>
      </c>
      <c r="C1065" s="3" t="s">
        <v>250</v>
      </c>
      <c r="D1065" s="31" t="s">
        <v>2669</v>
      </c>
      <c r="E1065" s="23" t="s">
        <v>2732</v>
      </c>
      <c r="F1065" s="24">
        <v>39073</v>
      </c>
      <c r="G1065" s="3" t="s">
        <v>1094</v>
      </c>
      <c r="H1065" s="4" t="s">
        <v>999</v>
      </c>
      <c r="I1065" s="4" t="s">
        <v>44</v>
      </c>
      <c r="J1065" s="16">
        <v>550</v>
      </c>
      <c r="K1065" s="16">
        <v>0</v>
      </c>
      <c r="L1065" s="9">
        <v>0</v>
      </c>
      <c r="M1065" s="9">
        <v>0</v>
      </c>
      <c r="N1065" s="10">
        <v>0</v>
      </c>
      <c r="O1065" s="53">
        <v>0</v>
      </c>
    </row>
    <row r="1066" spans="2:15" x14ac:dyDescent="0.25">
      <c r="B1066" s="51" t="s">
        <v>21</v>
      </c>
      <c r="C1066" s="3" t="s">
        <v>250</v>
      </c>
      <c r="D1066" s="31" t="s">
        <v>2669</v>
      </c>
      <c r="E1066" s="23" t="s">
        <v>2732</v>
      </c>
      <c r="F1066" s="24">
        <v>39073</v>
      </c>
      <c r="G1066" s="3" t="s">
        <v>1095</v>
      </c>
      <c r="H1066" s="4" t="s">
        <v>999</v>
      </c>
      <c r="I1066" s="4" t="s">
        <v>36</v>
      </c>
      <c r="J1066" s="16">
        <v>550</v>
      </c>
      <c r="K1066" s="16">
        <v>0</v>
      </c>
      <c r="L1066" s="9">
        <v>0</v>
      </c>
      <c r="M1066" s="9">
        <v>0</v>
      </c>
      <c r="N1066" s="10">
        <v>0</v>
      </c>
      <c r="O1066" s="53">
        <v>0</v>
      </c>
    </row>
    <row r="1067" spans="2:15" x14ac:dyDescent="0.25">
      <c r="B1067" s="51" t="s">
        <v>21</v>
      </c>
      <c r="C1067" s="3" t="s">
        <v>250</v>
      </c>
      <c r="D1067" s="31" t="s">
        <v>2669</v>
      </c>
      <c r="E1067" s="23" t="s">
        <v>2732</v>
      </c>
      <c r="F1067" s="24">
        <v>39073</v>
      </c>
      <c r="G1067" s="3" t="s">
        <v>1096</v>
      </c>
      <c r="H1067" s="4" t="s">
        <v>999</v>
      </c>
      <c r="I1067" s="4" t="s">
        <v>30</v>
      </c>
      <c r="J1067" s="16">
        <v>550</v>
      </c>
      <c r="K1067" s="16">
        <v>0</v>
      </c>
      <c r="L1067" s="9">
        <v>0</v>
      </c>
      <c r="M1067" s="9">
        <v>0</v>
      </c>
      <c r="N1067" s="10">
        <v>0</v>
      </c>
      <c r="O1067" s="53">
        <v>0</v>
      </c>
    </row>
    <row r="1068" spans="2:15" x14ac:dyDescent="0.25">
      <c r="B1068" s="51" t="s">
        <v>21</v>
      </c>
      <c r="C1068" s="3" t="s">
        <v>250</v>
      </c>
      <c r="D1068" s="31" t="s">
        <v>2669</v>
      </c>
      <c r="E1068" s="23" t="s">
        <v>2732</v>
      </c>
      <c r="F1068" s="24">
        <v>39073</v>
      </c>
      <c r="G1068" s="3" t="s">
        <v>1097</v>
      </c>
      <c r="H1068" s="4" t="s">
        <v>999</v>
      </c>
      <c r="I1068" s="4" t="s">
        <v>44</v>
      </c>
      <c r="J1068" s="16">
        <v>550</v>
      </c>
      <c r="K1068" s="16">
        <v>0</v>
      </c>
      <c r="L1068" s="9">
        <v>0</v>
      </c>
      <c r="M1068" s="9">
        <v>0</v>
      </c>
      <c r="N1068" s="10">
        <v>0</v>
      </c>
      <c r="O1068" s="53">
        <v>0</v>
      </c>
    </row>
    <row r="1069" spans="2:15" x14ac:dyDescent="0.25">
      <c r="B1069" s="51" t="s">
        <v>21</v>
      </c>
      <c r="C1069" s="3" t="s">
        <v>250</v>
      </c>
      <c r="D1069" s="31" t="s">
        <v>2669</v>
      </c>
      <c r="E1069" s="23" t="s">
        <v>2732</v>
      </c>
      <c r="F1069" s="24">
        <v>39073</v>
      </c>
      <c r="G1069" s="3" t="s">
        <v>1098</v>
      </c>
      <c r="H1069" s="4" t="s">
        <v>999</v>
      </c>
      <c r="I1069" s="4" t="s">
        <v>482</v>
      </c>
      <c r="J1069" s="16">
        <v>550</v>
      </c>
      <c r="K1069" s="16">
        <v>0</v>
      </c>
      <c r="L1069" s="9">
        <v>0</v>
      </c>
      <c r="M1069" s="9">
        <v>0</v>
      </c>
      <c r="N1069" s="10">
        <v>0</v>
      </c>
      <c r="O1069" s="53">
        <v>0</v>
      </c>
    </row>
    <row r="1070" spans="2:15" x14ac:dyDescent="0.25">
      <c r="B1070" s="51" t="s">
        <v>21</v>
      </c>
      <c r="C1070" s="3" t="s">
        <v>250</v>
      </c>
      <c r="D1070" s="31" t="s">
        <v>2669</v>
      </c>
      <c r="E1070" s="23" t="s">
        <v>2732</v>
      </c>
      <c r="F1070" s="24">
        <v>39073</v>
      </c>
      <c r="G1070" s="3" t="s">
        <v>1099</v>
      </c>
      <c r="H1070" s="4" t="s">
        <v>272</v>
      </c>
      <c r="I1070" s="4" t="s">
        <v>54</v>
      </c>
      <c r="J1070" s="16">
        <v>410</v>
      </c>
      <c r="K1070" s="16">
        <v>0</v>
      </c>
      <c r="L1070" s="9">
        <v>0</v>
      </c>
      <c r="M1070" s="9">
        <v>0</v>
      </c>
      <c r="N1070" s="10">
        <v>0</v>
      </c>
      <c r="O1070" s="53">
        <v>0</v>
      </c>
    </row>
    <row r="1071" spans="2:15" x14ac:dyDescent="0.25">
      <c r="B1071" s="51" t="s">
        <v>21</v>
      </c>
      <c r="C1071" s="3" t="s">
        <v>250</v>
      </c>
      <c r="D1071" s="31" t="s">
        <v>2669</v>
      </c>
      <c r="E1071" s="23" t="s">
        <v>2732</v>
      </c>
      <c r="F1071" s="24">
        <v>39073</v>
      </c>
      <c r="G1071" s="3" t="s">
        <v>1100</v>
      </c>
      <c r="H1071" s="4" t="s">
        <v>999</v>
      </c>
      <c r="I1071" s="4" t="s">
        <v>44</v>
      </c>
      <c r="J1071" s="16">
        <v>550</v>
      </c>
      <c r="K1071" s="16">
        <v>0</v>
      </c>
      <c r="L1071" s="9">
        <v>0</v>
      </c>
      <c r="M1071" s="9">
        <v>0</v>
      </c>
      <c r="N1071" s="10">
        <v>0</v>
      </c>
      <c r="O1071" s="53">
        <v>0</v>
      </c>
    </row>
    <row r="1072" spans="2:15" x14ac:dyDescent="0.25">
      <c r="B1072" s="51" t="s">
        <v>21</v>
      </c>
      <c r="C1072" s="3" t="s">
        <v>250</v>
      </c>
      <c r="D1072" s="31" t="s">
        <v>2669</v>
      </c>
      <c r="E1072" s="23" t="s">
        <v>2732</v>
      </c>
      <c r="F1072" s="24">
        <v>39073</v>
      </c>
      <c r="G1072" s="3" t="s">
        <v>1101</v>
      </c>
      <c r="H1072" s="4" t="s">
        <v>999</v>
      </c>
      <c r="I1072" s="4" t="s">
        <v>75</v>
      </c>
      <c r="J1072" s="16">
        <v>550</v>
      </c>
      <c r="K1072" s="16">
        <v>0</v>
      </c>
      <c r="L1072" s="9">
        <v>0</v>
      </c>
      <c r="M1072" s="9">
        <v>0</v>
      </c>
      <c r="N1072" s="10">
        <v>0</v>
      </c>
      <c r="O1072" s="53">
        <v>0</v>
      </c>
    </row>
    <row r="1073" spans="2:15" x14ac:dyDescent="0.25">
      <c r="B1073" s="51" t="s">
        <v>21</v>
      </c>
      <c r="C1073" s="3" t="s">
        <v>250</v>
      </c>
      <c r="D1073" s="31" t="s">
        <v>2669</v>
      </c>
      <c r="E1073" s="23" t="s">
        <v>2732</v>
      </c>
      <c r="F1073" s="24">
        <v>39073</v>
      </c>
      <c r="G1073" s="3" t="s">
        <v>1102</v>
      </c>
      <c r="H1073" s="4" t="s">
        <v>999</v>
      </c>
      <c r="I1073" s="4" t="s">
        <v>51</v>
      </c>
      <c r="J1073" s="16">
        <v>550</v>
      </c>
      <c r="K1073" s="16">
        <v>0</v>
      </c>
      <c r="L1073" s="9">
        <v>0</v>
      </c>
      <c r="M1073" s="9">
        <v>0</v>
      </c>
      <c r="N1073" s="10">
        <v>0</v>
      </c>
      <c r="O1073" s="53">
        <v>0</v>
      </c>
    </row>
    <row r="1074" spans="2:15" x14ac:dyDescent="0.25">
      <c r="B1074" s="51" t="s">
        <v>21</v>
      </c>
      <c r="C1074" s="3" t="s">
        <v>250</v>
      </c>
      <c r="D1074" s="31" t="s">
        <v>2669</v>
      </c>
      <c r="E1074" s="23" t="s">
        <v>2732</v>
      </c>
      <c r="F1074" s="24">
        <v>39073</v>
      </c>
      <c r="G1074" s="3" t="s">
        <v>1103</v>
      </c>
      <c r="H1074" s="4" t="s">
        <v>272</v>
      </c>
      <c r="I1074" s="4" t="s">
        <v>39</v>
      </c>
      <c r="J1074" s="16">
        <v>410</v>
      </c>
      <c r="K1074" s="16">
        <v>0</v>
      </c>
      <c r="L1074" s="9">
        <v>0</v>
      </c>
      <c r="M1074" s="9">
        <v>0</v>
      </c>
      <c r="N1074" s="10">
        <v>0</v>
      </c>
      <c r="O1074" s="53">
        <v>0</v>
      </c>
    </row>
    <row r="1075" spans="2:15" x14ac:dyDescent="0.25">
      <c r="B1075" s="51" t="s">
        <v>21</v>
      </c>
      <c r="C1075" s="3" t="s">
        <v>250</v>
      </c>
      <c r="D1075" s="31" t="s">
        <v>2669</v>
      </c>
      <c r="E1075" s="23" t="s">
        <v>2732</v>
      </c>
      <c r="F1075" s="24">
        <v>39073</v>
      </c>
      <c r="G1075" s="3" t="s">
        <v>1104</v>
      </c>
      <c r="H1075" s="4" t="s">
        <v>999</v>
      </c>
      <c r="I1075" s="4" t="s">
        <v>227</v>
      </c>
      <c r="J1075" s="16">
        <v>550</v>
      </c>
      <c r="K1075" s="16">
        <v>0</v>
      </c>
      <c r="L1075" s="9">
        <v>0</v>
      </c>
      <c r="M1075" s="9">
        <v>0</v>
      </c>
      <c r="N1075" s="10">
        <v>0</v>
      </c>
      <c r="O1075" s="53">
        <v>0</v>
      </c>
    </row>
    <row r="1076" spans="2:15" x14ac:dyDescent="0.25">
      <c r="B1076" s="51" t="s">
        <v>21</v>
      </c>
      <c r="C1076" s="3" t="s">
        <v>250</v>
      </c>
      <c r="D1076" s="31" t="s">
        <v>2669</v>
      </c>
      <c r="E1076" s="23" t="s">
        <v>2732</v>
      </c>
      <c r="F1076" s="24">
        <v>39073</v>
      </c>
      <c r="G1076" s="3" t="s">
        <v>1105</v>
      </c>
      <c r="H1076" s="4" t="s">
        <v>999</v>
      </c>
      <c r="I1076" s="4" t="s">
        <v>64</v>
      </c>
      <c r="J1076" s="16">
        <v>550</v>
      </c>
      <c r="K1076" s="16">
        <v>0</v>
      </c>
      <c r="L1076" s="9">
        <v>0</v>
      </c>
      <c r="M1076" s="9">
        <v>0</v>
      </c>
      <c r="N1076" s="10">
        <v>0</v>
      </c>
      <c r="O1076" s="53">
        <v>0</v>
      </c>
    </row>
    <row r="1077" spans="2:15" x14ac:dyDescent="0.25">
      <c r="B1077" s="51" t="s">
        <v>21</v>
      </c>
      <c r="C1077" s="3" t="s">
        <v>250</v>
      </c>
      <c r="D1077" s="31" t="s">
        <v>2669</v>
      </c>
      <c r="E1077" s="23" t="s">
        <v>2732</v>
      </c>
      <c r="F1077" s="24">
        <v>39073</v>
      </c>
      <c r="G1077" s="3" t="s">
        <v>1106</v>
      </c>
      <c r="H1077" s="4" t="s">
        <v>999</v>
      </c>
      <c r="I1077" s="4" t="s">
        <v>13</v>
      </c>
      <c r="J1077" s="16">
        <v>550</v>
      </c>
      <c r="K1077" s="16">
        <v>0</v>
      </c>
      <c r="L1077" s="9">
        <v>0</v>
      </c>
      <c r="M1077" s="9">
        <v>0</v>
      </c>
      <c r="N1077" s="10">
        <v>0</v>
      </c>
      <c r="O1077" s="53">
        <v>0</v>
      </c>
    </row>
    <row r="1078" spans="2:15" x14ac:dyDescent="0.25">
      <c r="B1078" s="51" t="s">
        <v>21</v>
      </c>
      <c r="C1078" s="3" t="s">
        <v>250</v>
      </c>
      <c r="D1078" s="31" t="s">
        <v>2669</v>
      </c>
      <c r="E1078" s="23" t="s">
        <v>2732</v>
      </c>
      <c r="F1078" s="24">
        <v>39073</v>
      </c>
      <c r="G1078" s="3" t="s">
        <v>1107</v>
      </c>
      <c r="H1078" s="4" t="s">
        <v>999</v>
      </c>
      <c r="I1078" s="4" t="s">
        <v>6</v>
      </c>
      <c r="J1078" s="16">
        <v>550</v>
      </c>
      <c r="K1078" s="16">
        <v>0</v>
      </c>
      <c r="L1078" s="9">
        <v>0</v>
      </c>
      <c r="M1078" s="9">
        <v>0</v>
      </c>
      <c r="N1078" s="10">
        <v>0</v>
      </c>
      <c r="O1078" s="53">
        <v>0</v>
      </c>
    </row>
    <row r="1079" spans="2:15" x14ac:dyDescent="0.25">
      <c r="B1079" s="51" t="s">
        <v>21</v>
      </c>
      <c r="C1079" s="3" t="s">
        <v>250</v>
      </c>
      <c r="D1079" s="31" t="s">
        <v>2669</v>
      </c>
      <c r="E1079" s="23" t="s">
        <v>2732</v>
      </c>
      <c r="F1079" s="24">
        <v>39073</v>
      </c>
      <c r="G1079" s="3" t="s">
        <v>1108</v>
      </c>
      <c r="H1079" s="4" t="s">
        <v>999</v>
      </c>
      <c r="I1079" s="4" t="s">
        <v>308</v>
      </c>
      <c r="J1079" s="16">
        <v>550</v>
      </c>
      <c r="K1079" s="16">
        <v>0</v>
      </c>
      <c r="L1079" s="9">
        <v>0</v>
      </c>
      <c r="M1079" s="9">
        <v>0</v>
      </c>
      <c r="N1079" s="10">
        <v>0</v>
      </c>
      <c r="O1079" s="53">
        <v>0</v>
      </c>
    </row>
    <row r="1080" spans="2:15" x14ac:dyDescent="0.25">
      <c r="B1080" s="51" t="s">
        <v>21</v>
      </c>
      <c r="C1080" s="3" t="s">
        <v>250</v>
      </c>
      <c r="D1080" s="31" t="s">
        <v>2669</v>
      </c>
      <c r="E1080" s="23" t="s">
        <v>2732</v>
      </c>
      <c r="F1080" s="24">
        <v>39073</v>
      </c>
      <c r="G1080" s="3" t="s">
        <v>1109</v>
      </c>
      <c r="H1080" s="4" t="s">
        <v>999</v>
      </c>
      <c r="I1080" s="4" t="s">
        <v>42</v>
      </c>
      <c r="J1080" s="16">
        <v>550</v>
      </c>
      <c r="K1080" s="16">
        <v>0</v>
      </c>
      <c r="L1080" s="9">
        <v>0</v>
      </c>
      <c r="M1080" s="9">
        <v>0</v>
      </c>
      <c r="N1080" s="10">
        <v>0</v>
      </c>
      <c r="O1080" s="53">
        <v>0</v>
      </c>
    </row>
    <row r="1081" spans="2:15" x14ac:dyDescent="0.25">
      <c r="B1081" s="51" t="s">
        <v>21</v>
      </c>
      <c r="C1081" s="3" t="s">
        <v>250</v>
      </c>
      <c r="D1081" s="31" t="s">
        <v>2669</v>
      </c>
      <c r="E1081" s="23" t="s">
        <v>2732</v>
      </c>
      <c r="F1081" s="24">
        <v>39073</v>
      </c>
      <c r="G1081" s="3" t="s">
        <v>1110</v>
      </c>
      <c r="H1081" s="4" t="s">
        <v>999</v>
      </c>
      <c r="I1081" s="4" t="s">
        <v>30</v>
      </c>
      <c r="J1081" s="16">
        <v>550</v>
      </c>
      <c r="K1081" s="16">
        <v>0</v>
      </c>
      <c r="L1081" s="9">
        <v>0</v>
      </c>
      <c r="M1081" s="9">
        <v>0</v>
      </c>
      <c r="N1081" s="10">
        <v>0</v>
      </c>
      <c r="O1081" s="53">
        <v>0</v>
      </c>
    </row>
    <row r="1082" spans="2:15" x14ac:dyDescent="0.25">
      <c r="B1082" s="51" t="s">
        <v>21</v>
      </c>
      <c r="C1082" s="3" t="s">
        <v>250</v>
      </c>
      <c r="D1082" s="31" t="s">
        <v>2669</v>
      </c>
      <c r="E1082" s="23" t="s">
        <v>2732</v>
      </c>
      <c r="F1082" s="24">
        <v>39073</v>
      </c>
      <c r="G1082" s="3" t="s">
        <v>1111</v>
      </c>
      <c r="H1082" s="4" t="s">
        <v>268</v>
      </c>
      <c r="I1082" s="4" t="s">
        <v>100</v>
      </c>
      <c r="J1082" s="16">
        <v>410</v>
      </c>
      <c r="K1082" s="16">
        <v>0</v>
      </c>
      <c r="L1082" s="9">
        <v>0</v>
      </c>
      <c r="M1082" s="9">
        <v>0</v>
      </c>
      <c r="N1082" s="10">
        <v>0</v>
      </c>
      <c r="O1082" s="53">
        <v>0</v>
      </c>
    </row>
    <row r="1083" spans="2:15" x14ac:dyDescent="0.25">
      <c r="B1083" s="51" t="s">
        <v>21</v>
      </c>
      <c r="C1083" s="3" t="s">
        <v>250</v>
      </c>
      <c r="D1083" s="31" t="s">
        <v>2669</v>
      </c>
      <c r="E1083" s="23" t="s">
        <v>2732</v>
      </c>
      <c r="F1083" s="24">
        <v>39073</v>
      </c>
      <c r="G1083" s="3" t="s">
        <v>1112</v>
      </c>
      <c r="H1083" s="4" t="s">
        <v>999</v>
      </c>
      <c r="I1083" s="4" t="s">
        <v>42</v>
      </c>
      <c r="J1083" s="16">
        <v>550</v>
      </c>
      <c r="K1083" s="16">
        <v>0</v>
      </c>
      <c r="L1083" s="9">
        <v>0</v>
      </c>
      <c r="M1083" s="9">
        <v>0</v>
      </c>
      <c r="N1083" s="10">
        <v>0</v>
      </c>
      <c r="O1083" s="53">
        <v>0</v>
      </c>
    </row>
    <row r="1084" spans="2:15" x14ac:dyDescent="0.25">
      <c r="B1084" s="51" t="s">
        <v>21</v>
      </c>
      <c r="C1084" s="3" t="s">
        <v>250</v>
      </c>
      <c r="D1084" s="31" t="s">
        <v>2669</v>
      </c>
      <c r="E1084" s="23" t="s">
        <v>2732</v>
      </c>
      <c r="F1084" s="24">
        <v>39073</v>
      </c>
      <c r="G1084" s="3" t="s">
        <v>1113</v>
      </c>
      <c r="H1084" s="4" t="s">
        <v>268</v>
      </c>
      <c r="I1084" s="4" t="s">
        <v>44</v>
      </c>
      <c r="J1084" s="16">
        <v>550</v>
      </c>
      <c r="K1084" s="16">
        <v>0</v>
      </c>
      <c r="L1084" s="9">
        <v>0</v>
      </c>
      <c r="M1084" s="9">
        <v>0</v>
      </c>
      <c r="N1084" s="10">
        <v>0</v>
      </c>
      <c r="O1084" s="53">
        <v>0</v>
      </c>
    </row>
    <row r="1085" spans="2:15" x14ac:dyDescent="0.25">
      <c r="B1085" s="51" t="s">
        <v>21</v>
      </c>
      <c r="C1085" s="3" t="s">
        <v>250</v>
      </c>
      <c r="D1085" s="31" t="s">
        <v>2669</v>
      </c>
      <c r="E1085" s="23" t="s">
        <v>2732</v>
      </c>
      <c r="F1085" s="24">
        <v>39073</v>
      </c>
      <c r="G1085" s="3" t="s">
        <v>1114</v>
      </c>
      <c r="H1085" s="4" t="s">
        <v>999</v>
      </c>
      <c r="I1085" s="4" t="s">
        <v>75</v>
      </c>
      <c r="J1085" s="16">
        <v>550</v>
      </c>
      <c r="K1085" s="16">
        <v>0</v>
      </c>
      <c r="L1085" s="9">
        <v>0</v>
      </c>
      <c r="M1085" s="9">
        <v>0</v>
      </c>
      <c r="N1085" s="10">
        <v>0</v>
      </c>
      <c r="O1085" s="53">
        <v>0</v>
      </c>
    </row>
    <row r="1086" spans="2:15" x14ac:dyDescent="0.25">
      <c r="B1086" s="51" t="s">
        <v>21</v>
      </c>
      <c r="C1086" s="3" t="s">
        <v>250</v>
      </c>
      <c r="D1086" s="31" t="s">
        <v>2669</v>
      </c>
      <c r="E1086" s="23" t="s">
        <v>2732</v>
      </c>
      <c r="F1086" s="24">
        <v>39073</v>
      </c>
      <c r="G1086" s="3" t="s">
        <v>1115</v>
      </c>
      <c r="H1086" s="4" t="s">
        <v>999</v>
      </c>
      <c r="I1086" s="4" t="s">
        <v>66</v>
      </c>
      <c r="J1086" s="16">
        <v>550</v>
      </c>
      <c r="K1086" s="16">
        <v>0</v>
      </c>
      <c r="L1086" s="9">
        <v>0</v>
      </c>
      <c r="M1086" s="9">
        <v>0</v>
      </c>
      <c r="N1086" s="10">
        <v>0</v>
      </c>
      <c r="O1086" s="53">
        <v>0</v>
      </c>
    </row>
    <row r="1087" spans="2:15" x14ac:dyDescent="0.25">
      <c r="B1087" s="51" t="s">
        <v>21</v>
      </c>
      <c r="C1087" s="3" t="s">
        <v>250</v>
      </c>
      <c r="D1087" s="31" t="s">
        <v>2669</v>
      </c>
      <c r="E1087" s="23" t="s">
        <v>2732</v>
      </c>
      <c r="F1087" s="24">
        <v>39073</v>
      </c>
      <c r="G1087" s="3" t="s">
        <v>1116</v>
      </c>
      <c r="H1087" s="4" t="s">
        <v>999</v>
      </c>
      <c r="I1087" s="4" t="s">
        <v>215</v>
      </c>
      <c r="J1087" s="16">
        <v>550</v>
      </c>
      <c r="K1087" s="16">
        <v>0</v>
      </c>
      <c r="L1087" s="9">
        <v>0</v>
      </c>
      <c r="M1087" s="9">
        <v>0</v>
      </c>
      <c r="N1087" s="10">
        <v>0</v>
      </c>
      <c r="O1087" s="53">
        <v>0</v>
      </c>
    </row>
    <row r="1088" spans="2:15" x14ac:dyDescent="0.25">
      <c r="B1088" s="51" t="s">
        <v>21</v>
      </c>
      <c r="C1088" s="3" t="s">
        <v>250</v>
      </c>
      <c r="D1088" s="31" t="s">
        <v>2669</v>
      </c>
      <c r="E1088" s="23" t="s">
        <v>2732</v>
      </c>
      <c r="F1088" s="24">
        <v>39073</v>
      </c>
      <c r="G1088" s="3" t="s">
        <v>1117</v>
      </c>
      <c r="H1088" s="4" t="s">
        <v>999</v>
      </c>
      <c r="I1088" s="4" t="s">
        <v>44</v>
      </c>
      <c r="J1088" s="16">
        <v>550</v>
      </c>
      <c r="K1088" s="16">
        <v>0</v>
      </c>
      <c r="L1088" s="9">
        <v>0</v>
      </c>
      <c r="M1088" s="9">
        <v>0</v>
      </c>
      <c r="N1088" s="10">
        <v>0</v>
      </c>
      <c r="O1088" s="53">
        <v>0</v>
      </c>
    </row>
    <row r="1089" spans="2:15" x14ac:dyDescent="0.25">
      <c r="B1089" s="51" t="s">
        <v>21</v>
      </c>
      <c r="C1089" s="3" t="s">
        <v>250</v>
      </c>
      <c r="D1089" s="31" t="s">
        <v>2669</v>
      </c>
      <c r="E1089" s="23" t="s">
        <v>2732</v>
      </c>
      <c r="F1089" s="24">
        <v>39073</v>
      </c>
      <c r="G1089" s="3" t="s">
        <v>1118</v>
      </c>
      <c r="H1089" s="4" t="s">
        <v>999</v>
      </c>
      <c r="I1089" s="4" t="s">
        <v>44</v>
      </c>
      <c r="J1089" s="16">
        <v>550</v>
      </c>
      <c r="K1089" s="16">
        <v>0</v>
      </c>
      <c r="L1089" s="9">
        <v>0</v>
      </c>
      <c r="M1089" s="9">
        <v>0</v>
      </c>
      <c r="N1089" s="10">
        <v>0</v>
      </c>
      <c r="O1089" s="53">
        <v>0</v>
      </c>
    </row>
    <row r="1090" spans="2:15" x14ac:dyDescent="0.25">
      <c r="B1090" s="51" t="s">
        <v>21</v>
      </c>
      <c r="C1090" s="3" t="s">
        <v>250</v>
      </c>
      <c r="D1090" s="31" t="s">
        <v>2669</v>
      </c>
      <c r="E1090" s="23" t="s">
        <v>2732</v>
      </c>
      <c r="F1090" s="24">
        <v>39073</v>
      </c>
      <c r="G1090" s="3" t="s">
        <v>1119</v>
      </c>
      <c r="H1090" s="4" t="s">
        <v>999</v>
      </c>
      <c r="I1090" s="4" t="s">
        <v>44</v>
      </c>
      <c r="J1090" s="16">
        <v>550</v>
      </c>
      <c r="K1090" s="16">
        <v>0</v>
      </c>
      <c r="L1090" s="9">
        <v>0</v>
      </c>
      <c r="M1090" s="9">
        <v>0</v>
      </c>
      <c r="N1090" s="10">
        <v>0</v>
      </c>
      <c r="O1090" s="53">
        <v>0</v>
      </c>
    </row>
    <row r="1091" spans="2:15" x14ac:dyDescent="0.25">
      <c r="B1091" s="51" t="s">
        <v>21</v>
      </c>
      <c r="C1091" s="3" t="s">
        <v>250</v>
      </c>
      <c r="D1091" s="31" t="s">
        <v>2669</v>
      </c>
      <c r="E1091" s="23" t="s">
        <v>2732</v>
      </c>
      <c r="F1091" s="24">
        <v>39073</v>
      </c>
      <c r="G1091" s="3" t="s">
        <v>1120</v>
      </c>
      <c r="H1091" s="4" t="s">
        <v>999</v>
      </c>
      <c r="I1091" s="4" t="s">
        <v>44</v>
      </c>
      <c r="J1091" s="16">
        <v>550</v>
      </c>
      <c r="K1091" s="16">
        <v>0</v>
      </c>
      <c r="L1091" s="9">
        <v>0</v>
      </c>
      <c r="M1091" s="9">
        <v>0</v>
      </c>
      <c r="N1091" s="10">
        <v>0</v>
      </c>
      <c r="O1091" s="53">
        <v>0</v>
      </c>
    </row>
    <row r="1092" spans="2:15" x14ac:dyDescent="0.25">
      <c r="B1092" s="51" t="s">
        <v>21</v>
      </c>
      <c r="C1092" s="3" t="s">
        <v>250</v>
      </c>
      <c r="D1092" s="31" t="s">
        <v>2669</v>
      </c>
      <c r="E1092" s="23" t="s">
        <v>2732</v>
      </c>
      <c r="F1092" s="24">
        <v>39073</v>
      </c>
      <c r="G1092" s="3" t="s">
        <v>1121</v>
      </c>
      <c r="H1092" s="4" t="s">
        <v>999</v>
      </c>
      <c r="I1092" s="4" t="s">
        <v>44</v>
      </c>
      <c r="J1092" s="16">
        <v>550</v>
      </c>
      <c r="K1092" s="16">
        <v>0</v>
      </c>
      <c r="L1092" s="9">
        <v>0</v>
      </c>
      <c r="M1092" s="9">
        <v>0</v>
      </c>
      <c r="N1092" s="10">
        <v>0</v>
      </c>
      <c r="O1092" s="53">
        <v>0</v>
      </c>
    </row>
    <row r="1093" spans="2:15" x14ac:dyDescent="0.25">
      <c r="B1093" s="51" t="s">
        <v>21</v>
      </c>
      <c r="C1093" s="3" t="s">
        <v>250</v>
      </c>
      <c r="D1093" s="31" t="s">
        <v>2669</v>
      </c>
      <c r="E1093" s="23" t="s">
        <v>2732</v>
      </c>
      <c r="F1093" s="24">
        <v>39073</v>
      </c>
      <c r="G1093" s="3" t="s">
        <v>1122</v>
      </c>
      <c r="H1093" s="4" t="s">
        <v>999</v>
      </c>
      <c r="I1093" s="4" t="s">
        <v>44</v>
      </c>
      <c r="J1093" s="16">
        <v>550</v>
      </c>
      <c r="K1093" s="16">
        <v>0</v>
      </c>
      <c r="L1093" s="9">
        <v>0</v>
      </c>
      <c r="M1093" s="9">
        <v>0</v>
      </c>
      <c r="N1093" s="10">
        <v>0</v>
      </c>
      <c r="O1093" s="53">
        <v>0</v>
      </c>
    </row>
    <row r="1094" spans="2:15" x14ac:dyDescent="0.25">
      <c r="B1094" s="51" t="s">
        <v>21</v>
      </c>
      <c r="C1094" s="3" t="s">
        <v>250</v>
      </c>
      <c r="D1094" s="31" t="s">
        <v>2669</v>
      </c>
      <c r="E1094" s="23" t="s">
        <v>2732</v>
      </c>
      <c r="F1094" s="24">
        <v>39073</v>
      </c>
      <c r="G1094" s="3" t="s">
        <v>1123</v>
      </c>
      <c r="H1094" s="4" t="s">
        <v>999</v>
      </c>
      <c r="I1094" s="4" t="s">
        <v>44</v>
      </c>
      <c r="J1094" s="16">
        <v>550</v>
      </c>
      <c r="K1094" s="16">
        <v>0</v>
      </c>
      <c r="L1094" s="9">
        <v>0</v>
      </c>
      <c r="M1094" s="9">
        <v>0</v>
      </c>
      <c r="N1094" s="10">
        <v>0</v>
      </c>
      <c r="O1094" s="53">
        <v>0</v>
      </c>
    </row>
    <row r="1095" spans="2:15" x14ac:dyDescent="0.25">
      <c r="B1095" s="51" t="s">
        <v>21</v>
      </c>
      <c r="C1095" s="3" t="s">
        <v>250</v>
      </c>
      <c r="D1095" s="31" t="s">
        <v>2669</v>
      </c>
      <c r="E1095" s="23" t="s">
        <v>2732</v>
      </c>
      <c r="F1095" s="24">
        <v>39073</v>
      </c>
      <c r="G1095" s="3" t="s">
        <v>1124</v>
      </c>
      <c r="H1095" s="4" t="s">
        <v>999</v>
      </c>
      <c r="I1095" s="4" t="s">
        <v>44</v>
      </c>
      <c r="J1095" s="16">
        <v>550</v>
      </c>
      <c r="K1095" s="16">
        <v>0</v>
      </c>
      <c r="L1095" s="9">
        <v>0</v>
      </c>
      <c r="M1095" s="9">
        <v>0</v>
      </c>
      <c r="N1095" s="10">
        <v>0</v>
      </c>
      <c r="O1095" s="53">
        <v>0</v>
      </c>
    </row>
    <row r="1096" spans="2:15" x14ac:dyDescent="0.25">
      <c r="B1096" s="51" t="s">
        <v>21</v>
      </c>
      <c r="C1096" s="3" t="s">
        <v>250</v>
      </c>
      <c r="D1096" s="31" t="s">
        <v>2669</v>
      </c>
      <c r="E1096" s="23" t="s">
        <v>2732</v>
      </c>
      <c r="F1096" s="24">
        <v>39073</v>
      </c>
      <c r="G1096" s="3" t="s">
        <v>1125</v>
      </c>
      <c r="H1096" s="4" t="s">
        <v>999</v>
      </c>
      <c r="I1096" s="4" t="s">
        <v>44</v>
      </c>
      <c r="J1096" s="16">
        <v>550</v>
      </c>
      <c r="K1096" s="16">
        <v>0</v>
      </c>
      <c r="L1096" s="9">
        <v>0</v>
      </c>
      <c r="M1096" s="9">
        <v>0</v>
      </c>
      <c r="N1096" s="10">
        <v>0</v>
      </c>
      <c r="O1096" s="53">
        <v>0</v>
      </c>
    </row>
    <row r="1097" spans="2:15" x14ac:dyDescent="0.25">
      <c r="B1097" s="51" t="s">
        <v>21</v>
      </c>
      <c r="C1097" s="3" t="s">
        <v>250</v>
      </c>
      <c r="D1097" s="31" t="s">
        <v>2669</v>
      </c>
      <c r="E1097" s="23" t="s">
        <v>2732</v>
      </c>
      <c r="F1097" s="24">
        <v>39073</v>
      </c>
      <c r="G1097" s="3" t="s">
        <v>1126</v>
      </c>
      <c r="H1097" s="4" t="s">
        <v>999</v>
      </c>
      <c r="I1097" s="4" t="s">
        <v>44</v>
      </c>
      <c r="J1097" s="16">
        <v>550</v>
      </c>
      <c r="K1097" s="16">
        <v>0</v>
      </c>
      <c r="L1097" s="9">
        <v>0</v>
      </c>
      <c r="M1097" s="9">
        <v>0</v>
      </c>
      <c r="N1097" s="10">
        <v>0</v>
      </c>
      <c r="O1097" s="53">
        <v>0</v>
      </c>
    </row>
    <row r="1098" spans="2:15" x14ac:dyDescent="0.25">
      <c r="B1098" s="51" t="s">
        <v>21</v>
      </c>
      <c r="C1098" s="3" t="s">
        <v>250</v>
      </c>
      <c r="D1098" s="31" t="s">
        <v>2669</v>
      </c>
      <c r="E1098" s="23" t="s">
        <v>2732</v>
      </c>
      <c r="F1098" s="24">
        <v>39073</v>
      </c>
      <c r="G1098" s="3" t="s">
        <v>1127</v>
      </c>
      <c r="H1098" s="4" t="s">
        <v>999</v>
      </c>
      <c r="I1098" s="4" t="s">
        <v>44</v>
      </c>
      <c r="J1098" s="16">
        <v>550</v>
      </c>
      <c r="K1098" s="16">
        <v>0</v>
      </c>
      <c r="L1098" s="9">
        <v>0</v>
      </c>
      <c r="M1098" s="9">
        <v>0</v>
      </c>
      <c r="N1098" s="10">
        <v>0</v>
      </c>
      <c r="O1098" s="53">
        <v>0</v>
      </c>
    </row>
    <row r="1099" spans="2:15" x14ac:dyDescent="0.25">
      <c r="B1099" s="51" t="s">
        <v>21</v>
      </c>
      <c r="C1099" s="3" t="s">
        <v>250</v>
      </c>
      <c r="D1099" s="31" t="s">
        <v>2669</v>
      </c>
      <c r="E1099" s="23" t="s">
        <v>2732</v>
      </c>
      <c r="F1099" s="24">
        <v>39073</v>
      </c>
      <c r="G1099" s="3" t="s">
        <v>1128</v>
      </c>
      <c r="H1099" s="4" t="s">
        <v>999</v>
      </c>
      <c r="I1099" s="4" t="s">
        <v>44</v>
      </c>
      <c r="J1099" s="16">
        <v>550</v>
      </c>
      <c r="K1099" s="16">
        <v>0</v>
      </c>
      <c r="L1099" s="9">
        <v>0</v>
      </c>
      <c r="M1099" s="9">
        <v>0</v>
      </c>
      <c r="N1099" s="10">
        <v>0</v>
      </c>
      <c r="O1099" s="53">
        <v>0</v>
      </c>
    </row>
    <row r="1100" spans="2:15" x14ac:dyDescent="0.25">
      <c r="B1100" s="51" t="s">
        <v>21</v>
      </c>
      <c r="C1100" s="3" t="s">
        <v>250</v>
      </c>
      <c r="D1100" s="31" t="s">
        <v>2669</v>
      </c>
      <c r="E1100" s="23" t="s">
        <v>2732</v>
      </c>
      <c r="F1100" s="24">
        <v>39073</v>
      </c>
      <c r="G1100" s="3" t="s">
        <v>1129</v>
      </c>
      <c r="H1100" s="4" t="s">
        <v>999</v>
      </c>
      <c r="I1100" s="4" t="s">
        <v>44</v>
      </c>
      <c r="J1100" s="16">
        <v>550</v>
      </c>
      <c r="K1100" s="16">
        <v>0</v>
      </c>
      <c r="L1100" s="9">
        <v>0</v>
      </c>
      <c r="M1100" s="9">
        <v>0</v>
      </c>
      <c r="N1100" s="10">
        <v>0</v>
      </c>
      <c r="O1100" s="53">
        <v>0</v>
      </c>
    </row>
    <row r="1101" spans="2:15" x14ac:dyDescent="0.25">
      <c r="B1101" s="51" t="s">
        <v>21</v>
      </c>
      <c r="C1101" s="3" t="s">
        <v>250</v>
      </c>
      <c r="D1101" s="31" t="s">
        <v>2669</v>
      </c>
      <c r="E1101" s="23" t="s">
        <v>2732</v>
      </c>
      <c r="F1101" s="24">
        <v>39073</v>
      </c>
      <c r="G1101" s="3" t="s">
        <v>1130</v>
      </c>
      <c r="H1101" s="4" t="s">
        <v>999</v>
      </c>
      <c r="I1101" s="4" t="s">
        <v>44</v>
      </c>
      <c r="J1101" s="16">
        <v>550</v>
      </c>
      <c r="K1101" s="16">
        <v>0</v>
      </c>
      <c r="L1101" s="9">
        <v>0</v>
      </c>
      <c r="M1101" s="9">
        <v>0</v>
      </c>
      <c r="N1101" s="10">
        <v>0</v>
      </c>
      <c r="O1101" s="53">
        <v>0</v>
      </c>
    </row>
    <row r="1102" spans="2:15" x14ac:dyDescent="0.25">
      <c r="B1102" s="51" t="s">
        <v>21</v>
      </c>
      <c r="C1102" s="3" t="s">
        <v>250</v>
      </c>
      <c r="D1102" s="31" t="s">
        <v>2669</v>
      </c>
      <c r="E1102" s="23" t="s">
        <v>2732</v>
      </c>
      <c r="F1102" s="24">
        <v>39073</v>
      </c>
      <c r="G1102" s="3" t="s">
        <v>1131</v>
      </c>
      <c r="H1102" s="4" t="s">
        <v>999</v>
      </c>
      <c r="I1102" s="4" t="s">
        <v>44</v>
      </c>
      <c r="J1102" s="16">
        <v>550</v>
      </c>
      <c r="K1102" s="16">
        <v>0</v>
      </c>
      <c r="L1102" s="9">
        <v>0</v>
      </c>
      <c r="M1102" s="9">
        <v>0</v>
      </c>
      <c r="N1102" s="10">
        <v>0</v>
      </c>
      <c r="O1102" s="53">
        <v>0</v>
      </c>
    </row>
    <row r="1103" spans="2:15" x14ac:dyDescent="0.25">
      <c r="B1103" s="51" t="s">
        <v>21</v>
      </c>
      <c r="C1103" s="3" t="s">
        <v>250</v>
      </c>
      <c r="D1103" s="31" t="s">
        <v>2669</v>
      </c>
      <c r="E1103" s="23" t="s">
        <v>2732</v>
      </c>
      <c r="F1103" s="24">
        <v>39073</v>
      </c>
      <c r="G1103" s="3" t="s">
        <v>1132</v>
      </c>
      <c r="H1103" s="4" t="s">
        <v>999</v>
      </c>
      <c r="I1103" s="4" t="s">
        <v>44</v>
      </c>
      <c r="J1103" s="16">
        <v>550</v>
      </c>
      <c r="K1103" s="16">
        <v>0</v>
      </c>
      <c r="L1103" s="9">
        <v>0</v>
      </c>
      <c r="M1103" s="9">
        <v>0</v>
      </c>
      <c r="N1103" s="10">
        <v>0</v>
      </c>
      <c r="O1103" s="53">
        <v>0</v>
      </c>
    </row>
    <row r="1104" spans="2:15" x14ac:dyDescent="0.25">
      <c r="B1104" s="51" t="s">
        <v>21</v>
      </c>
      <c r="C1104" s="3" t="s">
        <v>250</v>
      </c>
      <c r="D1104" s="31" t="s">
        <v>2669</v>
      </c>
      <c r="E1104" s="23" t="s">
        <v>2732</v>
      </c>
      <c r="F1104" s="24">
        <v>39073</v>
      </c>
      <c r="G1104" s="3" t="s">
        <v>1133</v>
      </c>
      <c r="H1104" s="4" t="s">
        <v>999</v>
      </c>
      <c r="I1104" s="4" t="s">
        <v>44</v>
      </c>
      <c r="J1104" s="16">
        <v>550</v>
      </c>
      <c r="K1104" s="16">
        <v>0</v>
      </c>
      <c r="L1104" s="9">
        <v>0</v>
      </c>
      <c r="M1104" s="9">
        <v>0</v>
      </c>
      <c r="N1104" s="10">
        <v>0</v>
      </c>
      <c r="O1104" s="53">
        <v>0</v>
      </c>
    </row>
    <row r="1105" spans="2:15" x14ac:dyDescent="0.25">
      <c r="B1105" s="51" t="s">
        <v>21</v>
      </c>
      <c r="C1105" s="3" t="s">
        <v>250</v>
      </c>
      <c r="D1105" s="31" t="s">
        <v>2669</v>
      </c>
      <c r="E1105" s="23" t="s">
        <v>2732</v>
      </c>
      <c r="F1105" s="24">
        <v>39073</v>
      </c>
      <c r="G1105" s="3" t="s">
        <v>1134</v>
      </c>
      <c r="H1105" s="4" t="s">
        <v>999</v>
      </c>
      <c r="I1105" s="4" t="s">
        <v>44</v>
      </c>
      <c r="J1105" s="16">
        <v>550</v>
      </c>
      <c r="K1105" s="16">
        <v>0</v>
      </c>
      <c r="L1105" s="9">
        <v>0</v>
      </c>
      <c r="M1105" s="9">
        <v>0</v>
      </c>
      <c r="N1105" s="10">
        <v>0</v>
      </c>
      <c r="O1105" s="53">
        <v>0</v>
      </c>
    </row>
    <row r="1106" spans="2:15" x14ac:dyDescent="0.25">
      <c r="B1106" s="51" t="s">
        <v>21</v>
      </c>
      <c r="C1106" s="3" t="s">
        <v>250</v>
      </c>
      <c r="D1106" s="31" t="s">
        <v>2669</v>
      </c>
      <c r="E1106" s="23" t="s">
        <v>2732</v>
      </c>
      <c r="F1106" s="24">
        <v>39073</v>
      </c>
      <c r="G1106" s="3" t="s">
        <v>1135</v>
      </c>
      <c r="H1106" s="4" t="s">
        <v>999</v>
      </c>
      <c r="I1106" s="4" t="s">
        <v>44</v>
      </c>
      <c r="J1106" s="16">
        <v>550</v>
      </c>
      <c r="K1106" s="16">
        <v>0</v>
      </c>
      <c r="L1106" s="9">
        <v>0</v>
      </c>
      <c r="M1106" s="9">
        <v>0</v>
      </c>
      <c r="N1106" s="10">
        <v>0</v>
      </c>
      <c r="O1106" s="53">
        <v>0</v>
      </c>
    </row>
    <row r="1107" spans="2:15" x14ac:dyDescent="0.25">
      <c r="B1107" s="51" t="s">
        <v>21</v>
      </c>
      <c r="C1107" s="3" t="s">
        <v>250</v>
      </c>
      <c r="D1107" s="31" t="s">
        <v>2669</v>
      </c>
      <c r="E1107" s="23" t="s">
        <v>2732</v>
      </c>
      <c r="F1107" s="24">
        <v>39073</v>
      </c>
      <c r="G1107" s="3" t="s">
        <v>1136</v>
      </c>
      <c r="H1107" s="4" t="s">
        <v>999</v>
      </c>
      <c r="I1107" s="4" t="s">
        <v>44</v>
      </c>
      <c r="J1107" s="16">
        <v>550</v>
      </c>
      <c r="K1107" s="16">
        <v>0</v>
      </c>
      <c r="L1107" s="9">
        <v>0</v>
      </c>
      <c r="M1107" s="9">
        <v>0</v>
      </c>
      <c r="N1107" s="10">
        <v>0</v>
      </c>
      <c r="O1107" s="53">
        <v>0</v>
      </c>
    </row>
    <row r="1108" spans="2:15" x14ac:dyDescent="0.25">
      <c r="B1108" s="51" t="s">
        <v>21</v>
      </c>
      <c r="C1108" s="3" t="s">
        <v>250</v>
      </c>
      <c r="D1108" s="31" t="s">
        <v>2669</v>
      </c>
      <c r="E1108" s="23" t="s">
        <v>2732</v>
      </c>
      <c r="F1108" s="24">
        <v>39073</v>
      </c>
      <c r="G1108" s="3" t="s">
        <v>1137</v>
      </c>
      <c r="H1108" s="4" t="s">
        <v>999</v>
      </c>
      <c r="I1108" s="4" t="s">
        <v>44</v>
      </c>
      <c r="J1108" s="16">
        <v>550</v>
      </c>
      <c r="K1108" s="16">
        <v>0</v>
      </c>
      <c r="L1108" s="9">
        <v>0</v>
      </c>
      <c r="M1108" s="9">
        <v>0</v>
      </c>
      <c r="N1108" s="10">
        <v>0</v>
      </c>
      <c r="O1108" s="53">
        <v>0</v>
      </c>
    </row>
    <row r="1109" spans="2:15" x14ac:dyDescent="0.25">
      <c r="B1109" s="51" t="s">
        <v>21</v>
      </c>
      <c r="C1109" s="3" t="s">
        <v>250</v>
      </c>
      <c r="D1109" s="31" t="s">
        <v>2669</v>
      </c>
      <c r="E1109" s="23" t="s">
        <v>2732</v>
      </c>
      <c r="F1109" s="24">
        <v>39073</v>
      </c>
      <c r="G1109" s="3" t="s">
        <v>1138</v>
      </c>
      <c r="H1109" s="4" t="s">
        <v>999</v>
      </c>
      <c r="I1109" s="4" t="s">
        <v>105</v>
      </c>
      <c r="J1109" s="16">
        <v>550</v>
      </c>
      <c r="K1109" s="16">
        <v>0</v>
      </c>
      <c r="L1109" s="9">
        <v>0</v>
      </c>
      <c r="M1109" s="9">
        <v>0</v>
      </c>
      <c r="N1109" s="10">
        <v>0</v>
      </c>
      <c r="O1109" s="53">
        <v>0</v>
      </c>
    </row>
    <row r="1110" spans="2:15" x14ac:dyDescent="0.25">
      <c r="B1110" s="51" t="s">
        <v>21</v>
      </c>
      <c r="C1110" s="3" t="s">
        <v>250</v>
      </c>
      <c r="D1110" s="31" t="s">
        <v>2669</v>
      </c>
      <c r="E1110" s="23" t="s">
        <v>2732</v>
      </c>
      <c r="F1110" s="24">
        <v>39073</v>
      </c>
      <c r="G1110" s="3" t="s">
        <v>1139</v>
      </c>
      <c r="H1110" s="4" t="s">
        <v>272</v>
      </c>
      <c r="I1110" s="4" t="s">
        <v>39</v>
      </c>
      <c r="J1110" s="16">
        <v>410</v>
      </c>
      <c r="K1110" s="16">
        <v>0</v>
      </c>
      <c r="L1110" s="9">
        <v>0</v>
      </c>
      <c r="M1110" s="9">
        <v>0</v>
      </c>
      <c r="N1110" s="10">
        <v>0</v>
      </c>
      <c r="O1110" s="53">
        <v>0</v>
      </c>
    </row>
    <row r="1111" spans="2:15" x14ac:dyDescent="0.25">
      <c r="B1111" s="51" t="s">
        <v>21</v>
      </c>
      <c r="C1111" s="3" t="s">
        <v>250</v>
      </c>
      <c r="D1111" s="31" t="s">
        <v>2669</v>
      </c>
      <c r="E1111" s="23" t="s">
        <v>2732</v>
      </c>
      <c r="F1111" s="24">
        <v>39073</v>
      </c>
      <c r="G1111" s="3" t="s">
        <v>1140</v>
      </c>
      <c r="H1111" s="4" t="s">
        <v>999</v>
      </c>
      <c r="I1111" s="4" t="s">
        <v>414</v>
      </c>
      <c r="J1111" s="16">
        <v>550</v>
      </c>
      <c r="K1111" s="16">
        <v>0</v>
      </c>
      <c r="L1111" s="9">
        <v>0</v>
      </c>
      <c r="M1111" s="9">
        <v>0</v>
      </c>
      <c r="N1111" s="10">
        <v>0</v>
      </c>
      <c r="O1111" s="53">
        <v>0</v>
      </c>
    </row>
    <row r="1112" spans="2:15" x14ac:dyDescent="0.25">
      <c r="B1112" s="51" t="s">
        <v>21</v>
      </c>
      <c r="C1112" s="3" t="s">
        <v>250</v>
      </c>
      <c r="D1112" s="31" t="s">
        <v>2669</v>
      </c>
      <c r="E1112" s="23" t="s">
        <v>2732</v>
      </c>
      <c r="F1112" s="24">
        <v>39073</v>
      </c>
      <c r="G1112" s="3" t="s">
        <v>1141</v>
      </c>
      <c r="H1112" s="4" t="s">
        <v>999</v>
      </c>
      <c r="I1112" s="4" t="s">
        <v>51</v>
      </c>
      <c r="J1112" s="16">
        <v>550</v>
      </c>
      <c r="K1112" s="16">
        <v>0</v>
      </c>
      <c r="L1112" s="9">
        <v>0</v>
      </c>
      <c r="M1112" s="9">
        <v>0</v>
      </c>
      <c r="N1112" s="10">
        <v>0</v>
      </c>
      <c r="O1112" s="53">
        <v>0</v>
      </c>
    </row>
    <row r="1113" spans="2:15" x14ac:dyDescent="0.25">
      <c r="B1113" s="51" t="s">
        <v>21</v>
      </c>
      <c r="C1113" s="3" t="s">
        <v>250</v>
      </c>
      <c r="D1113" s="31" t="s">
        <v>2669</v>
      </c>
      <c r="E1113" s="23" t="s">
        <v>2732</v>
      </c>
      <c r="F1113" s="24">
        <v>39073</v>
      </c>
      <c r="G1113" s="3" t="s">
        <v>1142</v>
      </c>
      <c r="H1113" s="4" t="s">
        <v>999</v>
      </c>
      <c r="I1113" s="4" t="s">
        <v>228</v>
      </c>
      <c r="J1113" s="16">
        <v>550</v>
      </c>
      <c r="K1113" s="16">
        <v>0</v>
      </c>
      <c r="L1113" s="9">
        <v>0</v>
      </c>
      <c r="M1113" s="9">
        <v>0</v>
      </c>
      <c r="N1113" s="10">
        <v>0</v>
      </c>
      <c r="O1113" s="53">
        <v>0</v>
      </c>
    </row>
    <row r="1114" spans="2:15" x14ac:dyDescent="0.25">
      <c r="B1114" s="51" t="s">
        <v>21</v>
      </c>
      <c r="C1114" s="3" t="s">
        <v>250</v>
      </c>
      <c r="D1114" s="31" t="s">
        <v>2669</v>
      </c>
      <c r="E1114" s="23" t="s">
        <v>2732</v>
      </c>
      <c r="F1114" s="24">
        <v>39073</v>
      </c>
      <c r="G1114" s="3" t="s">
        <v>1143</v>
      </c>
      <c r="H1114" s="4" t="s">
        <v>999</v>
      </c>
      <c r="I1114" s="4" t="s">
        <v>482</v>
      </c>
      <c r="J1114" s="16">
        <v>550</v>
      </c>
      <c r="K1114" s="16">
        <v>0</v>
      </c>
      <c r="L1114" s="9">
        <v>0</v>
      </c>
      <c r="M1114" s="9">
        <v>0</v>
      </c>
      <c r="N1114" s="10">
        <v>0</v>
      </c>
      <c r="O1114" s="53">
        <v>0</v>
      </c>
    </row>
    <row r="1115" spans="2:15" x14ac:dyDescent="0.25">
      <c r="B1115" s="51" t="s">
        <v>21</v>
      </c>
      <c r="C1115" s="3" t="s">
        <v>250</v>
      </c>
      <c r="D1115" s="31" t="s">
        <v>2669</v>
      </c>
      <c r="E1115" s="23" t="s">
        <v>2732</v>
      </c>
      <c r="F1115" s="24">
        <v>39073</v>
      </c>
      <c r="G1115" s="3" t="s">
        <v>1144</v>
      </c>
      <c r="H1115" s="4" t="s">
        <v>999</v>
      </c>
      <c r="I1115" s="4" t="s">
        <v>39</v>
      </c>
      <c r="J1115" s="16">
        <v>550</v>
      </c>
      <c r="K1115" s="16">
        <v>0</v>
      </c>
      <c r="L1115" s="9">
        <v>0</v>
      </c>
      <c r="M1115" s="9">
        <v>0</v>
      </c>
      <c r="N1115" s="10">
        <v>0</v>
      </c>
      <c r="O1115" s="53">
        <v>0</v>
      </c>
    </row>
    <row r="1116" spans="2:15" x14ac:dyDescent="0.25">
      <c r="B1116" s="51" t="s">
        <v>21</v>
      </c>
      <c r="C1116" s="3" t="s">
        <v>250</v>
      </c>
      <c r="D1116" s="31" t="s">
        <v>2669</v>
      </c>
      <c r="E1116" s="23" t="s">
        <v>2732</v>
      </c>
      <c r="F1116" s="24">
        <v>39073</v>
      </c>
      <c r="G1116" s="3" t="s">
        <v>1145</v>
      </c>
      <c r="H1116" s="4" t="s">
        <v>999</v>
      </c>
      <c r="I1116" s="4" t="s">
        <v>66</v>
      </c>
      <c r="J1116" s="16">
        <v>550</v>
      </c>
      <c r="K1116" s="16">
        <v>0</v>
      </c>
      <c r="L1116" s="9">
        <v>0</v>
      </c>
      <c r="M1116" s="9">
        <v>0</v>
      </c>
      <c r="N1116" s="10">
        <v>0</v>
      </c>
      <c r="O1116" s="53">
        <v>0</v>
      </c>
    </row>
    <row r="1117" spans="2:15" x14ac:dyDescent="0.25">
      <c r="B1117" s="51" t="s">
        <v>21</v>
      </c>
      <c r="C1117" s="3" t="s">
        <v>250</v>
      </c>
      <c r="D1117" s="31" t="s">
        <v>2669</v>
      </c>
      <c r="E1117" s="23" t="s">
        <v>2732</v>
      </c>
      <c r="F1117" s="24">
        <v>39073</v>
      </c>
      <c r="G1117" s="3" t="s">
        <v>1146</v>
      </c>
      <c r="H1117" s="4" t="s">
        <v>999</v>
      </c>
      <c r="I1117" s="4" t="s">
        <v>42</v>
      </c>
      <c r="J1117" s="16">
        <v>550</v>
      </c>
      <c r="K1117" s="16">
        <v>0</v>
      </c>
      <c r="L1117" s="9">
        <v>0</v>
      </c>
      <c r="M1117" s="9">
        <v>0</v>
      </c>
      <c r="N1117" s="10">
        <v>0</v>
      </c>
      <c r="O1117" s="53">
        <v>0</v>
      </c>
    </row>
    <row r="1118" spans="2:15" x14ac:dyDescent="0.25">
      <c r="B1118" s="51" t="s">
        <v>21</v>
      </c>
      <c r="C1118" s="3" t="s">
        <v>250</v>
      </c>
      <c r="D1118" s="31" t="s">
        <v>2669</v>
      </c>
      <c r="E1118" s="23" t="s">
        <v>2732</v>
      </c>
      <c r="F1118" s="24">
        <v>39073</v>
      </c>
      <c r="G1118" s="3" t="s">
        <v>1147</v>
      </c>
      <c r="H1118" s="4" t="s">
        <v>999</v>
      </c>
      <c r="I1118" s="4" t="s">
        <v>39</v>
      </c>
      <c r="J1118" s="16">
        <v>550</v>
      </c>
      <c r="K1118" s="16">
        <v>0</v>
      </c>
      <c r="L1118" s="9">
        <v>0</v>
      </c>
      <c r="M1118" s="9">
        <v>0</v>
      </c>
      <c r="N1118" s="10">
        <v>0</v>
      </c>
      <c r="O1118" s="53">
        <v>0</v>
      </c>
    </row>
    <row r="1119" spans="2:15" x14ac:dyDescent="0.25">
      <c r="B1119" s="51" t="s">
        <v>21</v>
      </c>
      <c r="C1119" s="3" t="s">
        <v>250</v>
      </c>
      <c r="D1119" s="31" t="s">
        <v>2669</v>
      </c>
      <c r="E1119" s="23" t="s">
        <v>2732</v>
      </c>
      <c r="F1119" s="24">
        <v>39073</v>
      </c>
      <c r="G1119" s="3" t="s">
        <v>1148</v>
      </c>
      <c r="H1119" s="4" t="s">
        <v>999</v>
      </c>
      <c r="I1119" s="4" t="s">
        <v>66</v>
      </c>
      <c r="J1119" s="16">
        <v>550</v>
      </c>
      <c r="K1119" s="16">
        <v>0</v>
      </c>
      <c r="L1119" s="9">
        <v>0</v>
      </c>
      <c r="M1119" s="9">
        <v>0</v>
      </c>
      <c r="N1119" s="10">
        <v>0</v>
      </c>
      <c r="O1119" s="53">
        <v>0</v>
      </c>
    </row>
    <row r="1120" spans="2:15" x14ac:dyDescent="0.25">
      <c r="B1120" s="51" t="s">
        <v>21</v>
      </c>
      <c r="C1120" s="3" t="s">
        <v>250</v>
      </c>
      <c r="D1120" s="31" t="s">
        <v>2669</v>
      </c>
      <c r="E1120" s="23" t="s">
        <v>2732</v>
      </c>
      <c r="F1120" s="24">
        <v>39073</v>
      </c>
      <c r="G1120" s="3" t="s">
        <v>1149</v>
      </c>
      <c r="H1120" s="4" t="s">
        <v>999</v>
      </c>
      <c r="I1120" s="4" t="s">
        <v>66</v>
      </c>
      <c r="J1120" s="16">
        <v>550</v>
      </c>
      <c r="K1120" s="16">
        <v>0</v>
      </c>
      <c r="L1120" s="9">
        <v>0</v>
      </c>
      <c r="M1120" s="9">
        <v>0</v>
      </c>
      <c r="N1120" s="10">
        <v>0</v>
      </c>
      <c r="O1120" s="53">
        <v>0</v>
      </c>
    </row>
    <row r="1121" spans="2:15" x14ac:dyDescent="0.25">
      <c r="B1121" s="51" t="s">
        <v>21</v>
      </c>
      <c r="C1121" s="3" t="s">
        <v>250</v>
      </c>
      <c r="D1121" s="31" t="s">
        <v>2669</v>
      </c>
      <c r="E1121" s="23" t="s">
        <v>2732</v>
      </c>
      <c r="F1121" s="24">
        <v>39073</v>
      </c>
      <c r="G1121" s="3" t="s">
        <v>1150</v>
      </c>
      <c r="H1121" s="4" t="s">
        <v>999</v>
      </c>
      <c r="I1121" s="4" t="s">
        <v>54</v>
      </c>
      <c r="J1121" s="16">
        <v>550</v>
      </c>
      <c r="K1121" s="16">
        <v>0</v>
      </c>
      <c r="L1121" s="9">
        <v>0</v>
      </c>
      <c r="M1121" s="9">
        <v>0</v>
      </c>
      <c r="N1121" s="10">
        <v>0</v>
      </c>
      <c r="O1121" s="53">
        <v>0</v>
      </c>
    </row>
    <row r="1122" spans="2:15" x14ac:dyDescent="0.25">
      <c r="B1122" s="51" t="s">
        <v>21</v>
      </c>
      <c r="C1122" s="3" t="s">
        <v>250</v>
      </c>
      <c r="D1122" s="31" t="s">
        <v>2669</v>
      </c>
      <c r="E1122" s="23" t="s">
        <v>2732</v>
      </c>
      <c r="F1122" s="24">
        <v>39073</v>
      </c>
      <c r="G1122" s="3" t="s">
        <v>1151</v>
      </c>
      <c r="H1122" s="4" t="s">
        <v>272</v>
      </c>
      <c r="I1122" s="4" t="s">
        <v>66</v>
      </c>
      <c r="J1122" s="16">
        <v>410</v>
      </c>
      <c r="K1122" s="16">
        <v>0</v>
      </c>
      <c r="L1122" s="9">
        <v>0</v>
      </c>
      <c r="M1122" s="9">
        <v>0</v>
      </c>
      <c r="N1122" s="10">
        <v>0</v>
      </c>
      <c r="O1122" s="53">
        <v>0</v>
      </c>
    </row>
    <row r="1123" spans="2:15" x14ac:dyDescent="0.25">
      <c r="B1123" s="51" t="s">
        <v>21</v>
      </c>
      <c r="C1123" s="3" t="s">
        <v>250</v>
      </c>
      <c r="D1123" s="31" t="s">
        <v>2669</v>
      </c>
      <c r="E1123" s="23" t="s">
        <v>2732</v>
      </c>
      <c r="F1123" s="24">
        <v>39073</v>
      </c>
      <c r="G1123" s="3" t="s">
        <v>1152</v>
      </c>
      <c r="H1123" s="4" t="s">
        <v>999</v>
      </c>
      <c r="I1123" s="4" t="s">
        <v>174</v>
      </c>
      <c r="J1123" s="16">
        <v>550</v>
      </c>
      <c r="K1123" s="16">
        <v>0</v>
      </c>
      <c r="L1123" s="9">
        <v>0</v>
      </c>
      <c r="M1123" s="9">
        <v>0</v>
      </c>
      <c r="N1123" s="10">
        <v>0</v>
      </c>
      <c r="O1123" s="53">
        <v>0</v>
      </c>
    </row>
    <row r="1124" spans="2:15" x14ac:dyDescent="0.25">
      <c r="B1124" s="51" t="s">
        <v>21</v>
      </c>
      <c r="C1124" s="3" t="s">
        <v>250</v>
      </c>
      <c r="D1124" s="31" t="s">
        <v>2669</v>
      </c>
      <c r="E1124" s="23" t="s">
        <v>2732</v>
      </c>
      <c r="F1124" s="24">
        <v>39073</v>
      </c>
      <c r="G1124" s="3" t="s">
        <v>1153</v>
      </c>
      <c r="H1124" s="4" t="s">
        <v>999</v>
      </c>
      <c r="I1124" s="4" t="s">
        <v>54</v>
      </c>
      <c r="J1124" s="16">
        <v>550</v>
      </c>
      <c r="K1124" s="16">
        <v>0</v>
      </c>
      <c r="L1124" s="9">
        <v>0</v>
      </c>
      <c r="M1124" s="9">
        <v>0</v>
      </c>
      <c r="N1124" s="10">
        <v>0</v>
      </c>
      <c r="O1124" s="53">
        <v>0</v>
      </c>
    </row>
    <row r="1125" spans="2:15" x14ac:dyDescent="0.25">
      <c r="B1125" s="51" t="s">
        <v>21</v>
      </c>
      <c r="C1125" s="3" t="s">
        <v>250</v>
      </c>
      <c r="D1125" s="31" t="s">
        <v>2669</v>
      </c>
      <c r="E1125" s="23" t="s">
        <v>2732</v>
      </c>
      <c r="F1125" s="24">
        <v>39073</v>
      </c>
      <c r="G1125" s="3" t="s">
        <v>1154</v>
      </c>
      <c r="H1125" s="4" t="s">
        <v>999</v>
      </c>
      <c r="I1125" s="4" t="s">
        <v>51</v>
      </c>
      <c r="J1125" s="16">
        <v>550</v>
      </c>
      <c r="K1125" s="16">
        <v>0</v>
      </c>
      <c r="L1125" s="9">
        <v>0</v>
      </c>
      <c r="M1125" s="9">
        <v>0</v>
      </c>
      <c r="N1125" s="10">
        <v>0</v>
      </c>
      <c r="O1125" s="53">
        <v>0</v>
      </c>
    </row>
    <row r="1126" spans="2:15" x14ac:dyDescent="0.25">
      <c r="B1126" s="51" t="s">
        <v>21</v>
      </c>
      <c r="C1126" s="3" t="s">
        <v>250</v>
      </c>
      <c r="D1126" s="31" t="s">
        <v>2669</v>
      </c>
      <c r="E1126" s="23" t="s">
        <v>2732</v>
      </c>
      <c r="F1126" s="24">
        <v>39073</v>
      </c>
      <c r="G1126" s="3" t="s">
        <v>1155</v>
      </c>
      <c r="H1126" s="4" t="s">
        <v>272</v>
      </c>
      <c r="I1126" s="4" t="s">
        <v>54</v>
      </c>
      <c r="J1126" s="16">
        <v>410</v>
      </c>
      <c r="K1126" s="16">
        <v>0</v>
      </c>
      <c r="L1126" s="9">
        <v>0</v>
      </c>
      <c r="M1126" s="9">
        <v>0</v>
      </c>
      <c r="N1126" s="10">
        <v>0</v>
      </c>
      <c r="O1126" s="53">
        <v>0</v>
      </c>
    </row>
    <row r="1127" spans="2:15" x14ac:dyDescent="0.25">
      <c r="B1127" s="51" t="s">
        <v>21</v>
      </c>
      <c r="C1127" s="3" t="s">
        <v>250</v>
      </c>
      <c r="D1127" s="31" t="s">
        <v>2669</v>
      </c>
      <c r="E1127" s="23" t="s">
        <v>2732</v>
      </c>
      <c r="F1127" s="24">
        <v>39073</v>
      </c>
      <c r="G1127" s="3" t="s">
        <v>1156</v>
      </c>
      <c r="H1127" s="4" t="s">
        <v>999</v>
      </c>
      <c r="I1127" s="4" t="s">
        <v>44</v>
      </c>
      <c r="J1127" s="16">
        <v>550</v>
      </c>
      <c r="K1127" s="16">
        <v>0</v>
      </c>
      <c r="L1127" s="9">
        <v>0</v>
      </c>
      <c r="M1127" s="9">
        <v>0</v>
      </c>
      <c r="N1127" s="10">
        <v>0</v>
      </c>
      <c r="O1127" s="53">
        <v>0</v>
      </c>
    </row>
    <row r="1128" spans="2:15" x14ac:dyDescent="0.25">
      <c r="B1128" s="51" t="s">
        <v>21</v>
      </c>
      <c r="C1128" s="3" t="s">
        <v>250</v>
      </c>
      <c r="D1128" s="31" t="s">
        <v>2669</v>
      </c>
      <c r="E1128" s="23" t="s">
        <v>2732</v>
      </c>
      <c r="F1128" s="24">
        <v>39073</v>
      </c>
      <c r="G1128" s="3" t="s">
        <v>1157</v>
      </c>
      <c r="H1128" s="4" t="s">
        <v>999</v>
      </c>
      <c r="I1128" s="4" t="s">
        <v>30</v>
      </c>
      <c r="J1128" s="16">
        <v>550</v>
      </c>
      <c r="K1128" s="16">
        <v>0</v>
      </c>
      <c r="L1128" s="9">
        <v>0</v>
      </c>
      <c r="M1128" s="9">
        <v>0</v>
      </c>
      <c r="N1128" s="10">
        <v>0</v>
      </c>
      <c r="O1128" s="53">
        <v>0</v>
      </c>
    </row>
    <row r="1129" spans="2:15" x14ac:dyDescent="0.25">
      <c r="B1129" s="51" t="s">
        <v>21</v>
      </c>
      <c r="C1129" s="3" t="s">
        <v>250</v>
      </c>
      <c r="D1129" s="31" t="s">
        <v>2669</v>
      </c>
      <c r="E1129" s="23" t="s">
        <v>2732</v>
      </c>
      <c r="F1129" s="24">
        <v>39073</v>
      </c>
      <c r="G1129" s="3" t="s">
        <v>1158</v>
      </c>
      <c r="H1129" s="4" t="s">
        <v>999</v>
      </c>
      <c r="I1129" s="4" t="s">
        <v>44</v>
      </c>
      <c r="J1129" s="16">
        <v>550</v>
      </c>
      <c r="K1129" s="16">
        <v>0</v>
      </c>
      <c r="L1129" s="9">
        <v>0</v>
      </c>
      <c r="M1129" s="9">
        <v>0</v>
      </c>
      <c r="N1129" s="10">
        <v>0</v>
      </c>
      <c r="O1129" s="53">
        <v>0</v>
      </c>
    </row>
    <row r="1130" spans="2:15" x14ac:dyDescent="0.25">
      <c r="B1130" s="51" t="s">
        <v>21</v>
      </c>
      <c r="C1130" s="3" t="s">
        <v>250</v>
      </c>
      <c r="D1130" s="31" t="s">
        <v>2669</v>
      </c>
      <c r="E1130" s="23" t="s">
        <v>2732</v>
      </c>
      <c r="F1130" s="24">
        <v>39073</v>
      </c>
      <c r="G1130" s="3" t="s">
        <v>1159</v>
      </c>
      <c r="H1130" s="4" t="s">
        <v>999</v>
      </c>
      <c r="I1130" s="4" t="s">
        <v>30</v>
      </c>
      <c r="J1130" s="16">
        <v>550</v>
      </c>
      <c r="K1130" s="16">
        <v>0</v>
      </c>
      <c r="L1130" s="9">
        <v>0</v>
      </c>
      <c r="M1130" s="9">
        <v>0</v>
      </c>
      <c r="N1130" s="10">
        <v>0</v>
      </c>
      <c r="O1130" s="53">
        <v>0</v>
      </c>
    </row>
    <row r="1131" spans="2:15" x14ac:dyDescent="0.25">
      <c r="B1131" s="51" t="s">
        <v>21</v>
      </c>
      <c r="C1131" s="3" t="s">
        <v>250</v>
      </c>
      <c r="D1131" s="31" t="s">
        <v>2669</v>
      </c>
      <c r="E1131" s="23" t="s">
        <v>2732</v>
      </c>
      <c r="F1131" s="24">
        <v>39073</v>
      </c>
      <c r="G1131" s="3" t="s">
        <v>1160</v>
      </c>
      <c r="H1131" s="4" t="s">
        <v>999</v>
      </c>
      <c r="I1131" s="4" t="s">
        <v>219</v>
      </c>
      <c r="J1131" s="16">
        <v>550</v>
      </c>
      <c r="K1131" s="16">
        <v>0</v>
      </c>
      <c r="L1131" s="9">
        <v>0</v>
      </c>
      <c r="M1131" s="9">
        <v>0</v>
      </c>
      <c r="N1131" s="10">
        <v>0</v>
      </c>
      <c r="O1131" s="53">
        <v>0</v>
      </c>
    </row>
    <row r="1132" spans="2:15" x14ac:dyDescent="0.25">
      <c r="B1132" s="51" t="s">
        <v>21</v>
      </c>
      <c r="C1132" s="3" t="s">
        <v>250</v>
      </c>
      <c r="D1132" s="31" t="s">
        <v>2669</v>
      </c>
      <c r="E1132" s="23" t="s">
        <v>2732</v>
      </c>
      <c r="F1132" s="24">
        <v>39073</v>
      </c>
      <c r="G1132" s="3" t="s">
        <v>1161</v>
      </c>
      <c r="H1132" s="4" t="s">
        <v>272</v>
      </c>
      <c r="I1132" s="4" t="s">
        <v>66</v>
      </c>
      <c r="J1132" s="16">
        <v>550</v>
      </c>
      <c r="K1132" s="16">
        <v>0</v>
      </c>
      <c r="L1132" s="9">
        <v>0</v>
      </c>
      <c r="M1132" s="9">
        <v>0</v>
      </c>
      <c r="N1132" s="10">
        <v>0</v>
      </c>
      <c r="O1132" s="53">
        <v>0</v>
      </c>
    </row>
    <row r="1133" spans="2:15" x14ac:dyDescent="0.25">
      <c r="B1133" s="51" t="s">
        <v>21</v>
      </c>
      <c r="C1133" s="3" t="s">
        <v>250</v>
      </c>
      <c r="D1133" s="31" t="s">
        <v>2669</v>
      </c>
      <c r="E1133" s="23" t="s">
        <v>2732</v>
      </c>
      <c r="F1133" s="24">
        <v>39073</v>
      </c>
      <c r="G1133" s="3" t="s">
        <v>1162</v>
      </c>
      <c r="H1133" s="4" t="s">
        <v>999</v>
      </c>
      <c r="I1133" s="4" t="s">
        <v>54</v>
      </c>
      <c r="J1133" s="16">
        <v>550</v>
      </c>
      <c r="K1133" s="16">
        <v>0</v>
      </c>
      <c r="L1133" s="9">
        <v>0</v>
      </c>
      <c r="M1133" s="9">
        <v>0</v>
      </c>
      <c r="N1133" s="10">
        <v>0</v>
      </c>
      <c r="O1133" s="53">
        <v>0</v>
      </c>
    </row>
    <row r="1134" spans="2:15" x14ac:dyDescent="0.25">
      <c r="B1134" s="51" t="s">
        <v>21</v>
      </c>
      <c r="C1134" s="3" t="s">
        <v>250</v>
      </c>
      <c r="D1134" s="31" t="s">
        <v>2669</v>
      </c>
      <c r="E1134" s="23" t="s">
        <v>2732</v>
      </c>
      <c r="F1134" s="24">
        <v>39073</v>
      </c>
      <c r="G1134" s="3" t="s">
        <v>1163</v>
      </c>
      <c r="H1134" s="4" t="s">
        <v>999</v>
      </c>
      <c r="I1134" s="4" t="s">
        <v>308</v>
      </c>
      <c r="J1134" s="16">
        <v>550</v>
      </c>
      <c r="K1134" s="16">
        <v>0</v>
      </c>
      <c r="L1134" s="9">
        <v>0</v>
      </c>
      <c r="M1134" s="9">
        <v>0</v>
      </c>
      <c r="N1134" s="10">
        <v>0</v>
      </c>
      <c r="O1134" s="53">
        <v>0</v>
      </c>
    </row>
    <row r="1135" spans="2:15" x14ac:dyDescent="0.25">
      <c r="B1135" s="51" t="s">
        <v>21</v>
      </c>
      <c r="C1135" s="3" t="s">
        <v>250</v>
      </c>
      <c r="D1135" s="31" t="s">
        <v>2669</v>
      </c>
      <c r="E1135" s="23" t="s">
        <v>2732</v>
      </c>
      <c r="F1135" s="24">
        <v>39073</v>
      </c>
      <c r="G1135" s="3" t="s">
        <v>1164</v>
      </c>
      <c r="H1135" s="4" t="s">
        <v>999</v>
      </c>
      <c r="I1135" s="4" t="s">
        <v>30</v>
      </c>
      <c r="J1135" s="16">
        <v>550</v>
      </c>
      <c r="K1135" s="16">
        <v>0</v>
      </c>
      <c r="L1135" s="9">
        <v>0</v>
      </c>
      <c r="M1135" s="9">
        <v>0</v>
      </c>
      <c r="N1135" s="10">
        <v>0</v>
      </c>
      <c r="O1135" s="53">
        <v>0</v>
      </c>
    </row>
    <row r="1136" spans="2:15" x14ac:dyDescent="0.25">
      <c r="B1136" s="51" t="s">
        <v>21</v>
      </c>
      <c r="C1136" s="3" t="s">
        <v>250</v>
      </c>
      <c r="D1136" s="31" t="s">
        <v>2669</v>
      </c>
      <c r="E1136" s="23" t="s">
        <v>2732</v>
      </c>
      <c r="F1136" s="24">
        <v>39073</v>
      </c>
      <c r="G1136" s="3" t="s">
        <v>1165</v>
      </c>
      <c r="H1136" s="4" t="s">
        <v>999</v>
      </c>
      <c r="I1136" s="4" t="s">
        <v>25</v>
      </c>
      <c r="J1136" s="16">
        <v>550</v>
      </c>
      <c r="K1136" s="16">
        <v>0</v>
      </c>
      <c r="L1136" s="9">
        <v>0</v>
      </c>
      <c r="M1136" s="9">
        <v>0</v>
      </c>
      <c r="N1136" s="10">
        <v>0</v>
      </c>
      <c r="O1136" s="53">
        <v>0</v>
      </c>
    </row>
    <row r="1137" spans="2:15" x14ac:dyDescent="0.25">
      <c r="B1137" s="51" t="s">
        <v>21</v>
      </c>
      <c r="C1137" s="3" t="s">
        <v>250</v>
      </c>
      <c r="D1137" s="31" t="s">
        <v>2669</v>
      </c>
      <c r="E1137" s="23" t="s">
        <v>2732</v>
      </c>
      <c r="F1137" s="24">
        <v>39073</v>
      </c>
      <c r="G1137" s="3" t="s">
        <v>1166</v>
      </c>
      <c r="H1137" s="4" t="s">
        <v>999</v>
      </c>
      <c r="I1137" s="4" t="s">
        <v>237</v>
      </c>
      <c r="J1137" s="16">
        <v>550</v>
      </c>
      <c r="K1137" s="16">
        <v>0</v>
      </c>
      <c r="L1137" s="9">
        <v>0</v>
      </c>
      <c r="M1137" s="9">
        <v>0</v>
      </c>
      <c r="N1137" s="10">
        <v>0</v>
      </c>
      <c r="O1137" s="53">
        <v>0</v>
      </c>
    </row>
    <row r="1138" spans="2:15" x14ac:dyDescent="0.25">
      <c r="B1138" s="51" t="s">
        <v>21</v>
      </c>
      <c r="C1138" s="3" t="s">
        <v>250</v>
      </c>
      <c r="D1138" s="31" t="s">
        <v>2669</v>
      </c>
      <c r="E1138" s="23" t="s">
        <v>2732</v>
      </c>
      <c r="F1138" s="24">
        <v>39073</v>
      </c>
      <c r="G1138" s="3" t="s">
        <v>1167</v>
      </c>
      <c r="H1138" s="4" t="s">
        <v>999</v>
      </c>
      <c r="I1138" s="4" t="s">
        <v>54</v>
      </c>
      <c r="J1138" s="16">
        <v>550</v>
      </c>
      <c r="K1138" s="16">
        <v>0</v>
      </c>
      <c r="L1138" s="9">
        <v>0</v>
      </c>
      <c r="M1138" s="9">
        <v>0</v>
      </c>
      <c r="N1138" s="10">
        <v>0</v>
      </c>
      <c r="O1138" s="53">
        <v>0</v>
      </c>
    </row>
    <row r="1139" spans="2:15" x14ac:dyDescent="0.25">
      <c r="B1139" s="51" t="s">
        <v>21</v>
      </c>
      <c r="C1139" s="3" t="s">
        <v>250</v>
      </c>
      <c r="D1139" s="31" t="s">
        <v>2669</v>
      </c>
      <c r="E1139" s="23" t="s">
        <v>2732</v>
      </c>
      <c r="F1139" s="24">
        <v>39073</v>
      </c>
      <c r="G1139" s="3" t="s">
        <v>1168</v>
      </c>
      <c r="H1139" s="4" t="s">
        <v>999</v>
      </c>
      <c r="I1139" s="4" t="s">
        <v>32</v>
      </c>
      <c r="J1139" s="16">
        <v>550</v>
      </c>
      <c r="K1139" s="16">
        <v>0</v>
      </c>
      <c r="L1139" s="9">
        <v>0</v>
      </c>
      <c r="M1139" s="9">
        <v>0</v>
      </c>
      <c r="N1139" s="10">
        <v>0</v>
      </c>
      <c r="O1139" s="53">
        <v>0</v>
      </c>
    </row>
    <row r="1140" spans="2:15" x14ac:dyDescent="0.25">
      <c r="B1140" s="51" t="s">
        <v>21</v>
      </c>
      <c r="C1140" s="3" t="s">
        <v>250</v>
      </c>
      <c r="D1140" s="31" t="s">
        <v>2669</v>
      </c>
      <c r="E1140" s="23" t="s">
        <v>2732</v>
      </c>
      <c r="F1140" s="24">
        <v>39073</v>
      </c>
      <c r="G1140" s="3" t="s">
        <v>1169</v>
      </c>
      <c r="H1140" s="4" t="s">
        <v>999</v>
      </c>
      <c r="I1140" s="4" t="s">
        <v>51</v>
      </c>
      <c r="J1140" s="16">
        <v>550</v>
      </c>
      <c r="K1140" s="16">
        <v>0</v>
      </c>
      <c r="L1140" s="9">
        <v>0</v>
      </c>
      <c r="M1140" s="9">
        <v>0</v>
      </c>
      <c r="N1140" s="10">
        <v>0</v>
      </c>
      <c r="O1140" s="53">
        <v>0</v>
      </c>
    </row>
    <row r="1141" spans="2:15" x14ac:dyDescent="0.25">
      <c r="B1141" s="51" t="s">
        <v>21</v>
      </c>
      <c r="C1141" s="3" t="s">
        <v>250</v>
      </c>
      <c r="D1141" s="31" t="s">
        <v>2669</v>
      </c>
      <c r="E1141" s="23" t="s">
        <v>2732</v>
      </c>
      <c r="F1141" s="24">
        <v>39073</v>
      </c>
      <c r="G1141" s="3" t="s">
        <v>1170</v>
      </c>
      <c r="H1141" s="4" t="s">
        <v>999</v>
      </c>
      <c r="I1141" s="4" t="s">
        <v>42</v>
      </c>
      <c r="J1141" s="16">
        <v>550</v>
      </c>
      <c r="K1141" s="16">
        <v>0</v>
      </c>
      <c r="L1141" s="9">
        <v>0</v>
      </c>
      <c r="M1141" s="9">
        <v>0</v>
      </c>
      <c r="N1141" s="10">
        <v>0</v>
      </c>
      <c r="O1141" s="53">
        <v>0</v>
      </c>
    </row>
    <row r="1142" spans="2:15" x14ac:dyDescent="0.25">
      <c r="B1142" s="51" t="s">
        <v>21</v>
      </c>
      <c r="C1142" s="3" t="s">
        <v>250</v>
      </c>
      <c r="D1142" s="31" t="s">
        <v>2669</v>
      </c>
      <c r="E1142" s="23" t="s">
        <v>2732</v>
      </c>
      <c r="F1142" s="24">
        <v>39073</v>
      </c>
      <c r="G1142" s="3" t="s">
        <v>1171</v>
      </c>
      <c r="H1142" s="4" t="s">
        <v>999</v>
      </c>
      <c r="I1142" s="4" t="s">
        <v>715</v>
      </c>
      <c r="J1142" s="16">
        <v>550</v>
      </c>
      <c r="K1142" s="16">
        <v>0</v>
      </c>
      <c r="L1142" s="9">
        <v>0</v>
      </c>
      <c r="M1142" s="9">
        <v>0</v>
      </c>
      <c r="N1142" s="10">
        <v>0</v>
      </c>
      <c r="O1142" s="53">
        <v>0</v>
      </c>
    </row>
    <row r="1143" spans="2:15" x14ac:dyDescent="0.25">
      <c r="B1143" s="51" t="s">
        <v>21</v>
      </c>
      <c r="C1143" s="3" t="s">
        <v>250</v>
      </c>
      <c r="D1143" s="31" t="s">
        <v>2669</v>
      </c>
      <c r="E1143" s="23" t="s">
        <v>2732</v>
      </c>
      <c r="F1143" s="24">
        <v>39073</v>
      </c>
      <c r="G1143" s="3" t="s">
        <v>1172</v>
      </c>
      <c r="H1143" s="4" t="s">
        <v>999</v>
      </c>
      <c r="I1143" s="4" t="s">
        <v>44</v>
      </c>
      <c r="J1143" s="16">
        <v>550</v>
      </c>
      <c r="K1143" s="16">
        <v>0</v>
      </c>
      <c r="L1143" s="9">
        <v>0</v>
      </c>
      <c r="M1143" s="9">
        <v>0</v>
      </c>
      <c r="N1143" s="10">
        <v>0</v>
      </c>
      <c r="O1143" s="53">
        <v>0</v>
      </c>
    </row>
    <row r="1144" spans="2:15" x14ac:dyDescent="0.25">
      <c r="B1144" s="51" t="s">
        <v>21</v>
      </c>
      <c r="C1144" s="3" t="s">
        <v>250</v>
      </c>
      <c r="D1144" s="31" t="s">
        <v>2669</v>
      </c>
      <c r="E1144" s="23" t="s">
        <v>2732</v>
      </c>
      <c r="F1144" s="24">
        <v>39073</v>
      </c>
      <c r="G1144" s="3" t="s">
        <v>1173</v>
      </c>
      <c r="H1144" s="4" t="s">
        <v>999</v>
      </c>
      <c r="I1144" s="4" t="s">
        <v>44</v>
      </c>
      <c r="J1144" s="16">
        <v>550</v>
      </c>
      <c r="K1144" s="16">
        <v>0</v>
      </c>
      <c r="L1144" s="9">
        <v>0</v>
      </c>
      <c r="M1144" s="9">
        <v>0</v>
      </c>
      <c r="N1144" s="10">
        <v>0</v>
      </c>
      <c r="O1144" s="53">
        <v>0</v>
      </c>
    </row>
    <row r="1145" spans="2:15" x14ac:dyDescent="0.25">
      <c r="B1145" s="51" t="s">
        <v>21</v>
      </c>
      <c r="C1145" s="3" t="s">
        <v>250</v>
      </c>
      <c r="D1145" s="31" t="s">
        <v>2669</v>
      </c>
      <c r="E1145" s="23" t="s">
        <v>2732</v>
      </c>
      <c r="F1145" s="24">
        <v>39073</v>
      </c>
      <c r="G1145" s="3" t="s">
        <v>1174</v>
      </c>
      <c r="H1145" s="4" t="s">
        <v>999</v>
      </c>
      <c r="I1145" s="4" t="s">
        <v>44</v>
      </c>
      <c r="J1145" s="16">
        <v>550</v>
      </c>
      <c r="K1145" s="16">
        <v>0</v>
      </c>
      <c r="L1145" s="9">
        <v>0</v>
      </c>
      <c r="M1145" s="9">
        <v>0</v>
      </c>
      <c r="N1145" s="10">
        <v>0</v>
      </c>
      <c r="O1145" s="53">
        <v>0</v>
      </c>
    </row>
    <row r="1146" spans="2:15" x14ac:dyDescent="0.25">
      <c r="B1146" s="51" t="s">
        <v>21</v>
      </c>
      <c r="C1146" s="3" t="s">
        <v>250</v>
      </c>
      <c r="D1146" s="31" t="s">
        <v>2669</v>
      </c>
      <c r="E1146" s="23" t="s">
        <v>2732</v>
      </c>
      <c r="F1146" s="24">
        <v>39073</v>
      </c>
      <c r="G1146" s="3" t="s">
        <v>1175</v>
      </c>
      <c r="H1146" s="4" t="s">
        <v>999</v>
      </c>
      <c r="I1146" s="4" t="s">
        <v>44</v>
      </c>
      <c r="J1146" s="16">
        <v>550</v>
      </c>
      <c r="K1146" s="16">
        <v>0</v>
      </c>
      <c r="L1146" s="9">
        <v>0</v>
      </c>
      <c r="M1146" s="9">
        <v>0</v>
      </c>
      <c r="N1146" s="10">
        <v>0</v>
      </c>
      <c r="O1146" s="53">
        <v>0</v>
      </c>
    </row>
    <row r="1147" spans="2:15" x14ac:dyDescent="0.25">
      <c r="B1147" s="51" t="s">
        <v>21</v>
      </c>
      <c r="C1147" s="3" t="s">
        <v>250</v>
      </c>
      <c r="D1147" s="31" t="s">
        <v>2669</v>
      </c>
      <c r="E1147" s="23" t="s">
        <v>2732</v>
      </c>
      <c r="F1147" s="24">
        <v>39073</v>
      </c>
      <c r="G1147" s="3" t="s">
        <v>1176</v>
      </c>
      <c r="H1147" s="4" t="s">
        <v>999</v>
      </c>
      <c r="I1147" s="4" t="s">
        <v>44</v>
      </c>
      <c r="J1147" s="16">
        <v>550</v>
      </c>
      <c r="K1147" s="16">
        <v>0</v>
      </c>
      <c r="L1147" s="9">
        <v>0</v>
      </c>
      <c r="M1147" s="9">
        <v>0</v>
      </c>
      <c r="N1147" s="10">
        <v>0</v>
      </c>
      <c r="O1147" s="53">
        <v>0</v>
      </c>
    </row>
    <row r="1148" spans="2:15" x14ac:dyDescent="0.25">
      <c r="B1148" s="51" t="s">
        <v>21</v>
      </c>
      <c r="C1148" s="3" t="s">
        <v>250</v>
      </c>
      <c r="D1148" s="31" t="s">
        <v>2669</v>
      </c>
      <c r="E1148" s="23" t="s">
        <v>2732</v>
      </c>
      <c r="F1148" s="24">
        <v>39073</v>
      </c>
      <c r="G1148" s="3" t="s">
        <v>1177</v>
      </c>
      <c r="H1148" s="4" t="s">
        <v>999</v>
      </c>
      <c r="I1148" s="4" t="s">
        <v>44</v>
      </c>
      <c r="J1148" s="16">
        <v>550</v>
      </c>
      <c r="K1148" s="16">
        <v>0</v>
      </c>
      <c r="L1148" s="9">
        <v>0</v>
      </c>
      <c r="M1148" s="9">
        <v>0</v>
      </c>
      <c r="N1148" s="10">
        <v>0</v>
      </c>
      <c r="O1148" s="53">
        <v>0</v>
      </c>
    </row>
    <row r="1149" spans="2:15" x14ac:dyDescent="0.25">
      <c r="B1149" s="51" t="s">
        <v>21</v>
      </c>
      <c r="C1149" s="3" t="s">
        <v>250</v>
      </c>
      <c r="D1149" s="31" t="s">
        <v>2669</v>
      </c>
      <c r="E1149" s="23" t="s">
        <v>2732</v>
      </c>
      <c r="F1149" s="24">
        <v>39073</v>
      </c>
      <c r="G1149" s="3" t="s">
        <v>1178</v>
      </c>
      <c r="H1149" s="4" t="s">
        <v>999</v>
      </c>
      <c r="I1149" s="4" t="s">
        <v>44</v>
      </c>
      <c r="J1149" s="16">
        <v>550</v>
      </c>
      <c r="K1149" s="16">
        <v>0</v>
      </c>
      <c r="L1149" s="9">
        <v>0</v>
      </c>
      <c r="M1149" s="9">
        <v>0</v>
      </c>
      <c r="N1149" s="10">
        <v>0</v>
      </c>
      <c r="O1149" s="53">
        <v>0</v>
      </c>
    </row>
    <row r="1150" spans="2:15" x14ac:dyDescent="0.25">
      <c r="B1150" s="51" t="s">
        <v>21</v>
      </c>
      <c r="C1150" s="3" t="s">
        <v>250</v>
      </c>
      <c r="D1150" s="31" t="s">
        <v>2669</v>
      </c>
      <c r="E1150" s="23" t="s">
        <v>2732</v>
      </c>
      <c r="F1150" s="24">
        <v>39073</v>
      </c>
      <c r="G1150" s="3" t="s">
        <v>1179</v>
      </c>
      <c r="H1150" s="4" t="s">
        <v>999</v>
      </c>
      <c r="I1150" s="4" t="s">
        <v>44</v>
      </c>
      <c r="J1150" s="16">
        <v>550</v>
      </c>
      <c r="K1150" s="16">
        <v>0</v>
      </c>
      <c r="L1150" s="9">
        <v>0</v>
      </c>
      <c r="M1150" s="9">
        <v>0</v>
      </c>
      <c r="N1150" s="10">
        <v>0</v>
      </c>
      <c r="O1150" s="53">
        <v>0</v>
      </c>
    </row>
    <row r="1151" spans="2:15" x14ac:dyDescent="0.25">
      <c r="B1151" s="51" t="s">
        <v>21</v>
      </c>
      <c r="C1151" s="3" t="s">
        <v>250</v>
      </c>
      <c r="D1151" s="31" t="s">
        <v>2669</v>
      </c>
      <c r="E1151" s="23" t="s">
        <v>2732</v>
      </c>
      <c r="F1151" s="24">
        <v>39073</v>
      </c>
      <c r="G1151" s="3" t="s">
        <v>1180</v>
      </c>
      <c r="H1151" s="4" t="s">
        <v>999</v>
      </c>
      <c r="I1151" s="4" t="s">
        <v>44</v>
      </c>
      <c r="J1151" s="16">
        <v>550</v>
      </c>
      <c r="K1151" s="16">
        <v>0</v>
      </c>
      <c r="L1151" s="9">
        <v>0</v>
      </c>
      <c r="M1151" s="9">
        <v>0</v>
      </c>
      <c r="N1151" s="10">
        <v>0</v>
      </c>
      <c r="O1151" s="53">
        <v>0</v>
      </c>
    </row>
    <row r="1152" spans="2:15" x14ac:dyDescent="0.25">
      <c r="B1152" s="51" t="s">
        <v>21</v>
      </c>
      <c r="C1152" s="3" t="s">
        <v>250</v>
      </c>
      <c r="D1152" s="31" t="s">
        <v>2669</v>
      </c>
      <c r="E1152" s="23" t="s">
        <v>2732</v>
      </c>
      <c r="F1152" s="24">
        <v>39073</v>
      </c>
      <c r="G1152" s="3" t="s">
        <v>1181</v>
      </c>
      <c r="H1152" s="4" t="s">
        <v>268</v>
      </c>
      <c r="I1152" s="4" t="s">
        <v>44</v>
      </c>
      <c r="J1152" s="16">
        <v>410.02</v>
      </c>
      <c r="K1152" s="16">
        <v>0</v>
      </c>
      <c r="L1152" s="9">
        <v>0</v>
      </c>
      <c r="M1152" s="9">
        <v>0</v>
      </c>
      <c r="N1152" s="10">
        <v>0</v>
      </c>
      <c r="O1152" s="53">
        <v>0</v>
      </c>
    </row>
    <row r="1153" spans="2:15" x14ac:dyDescent="0.25">
      <c r="B1153" s="51" t="s">
        <v>21</v>
      </c>
      <c r="C1153" s="3" t="s">
        <v>250</v>
      </c>
      <c r="D1153" s="31" t="s">
        <v>2669</v>
      </c>
      <c r="E1153" s="23" t="s">
        <v>2732</v>
      </c>
      <c r="F1153" s="24">
        <v>39073</v>
      </c>
      <c r="G1153" s="3" t="s">
        <v>1182</v>
      </c>
      <c r="H1153" s="4" t="s">
        <v>999</v>
      </c>
      <c r="I1153" s="4" t="s">
        <v>226</v>
      </c>
      <c r="J1153" s="16">
        <v>550</v>
      </c>
      <c r="K1153" s="16">
        <v>0</v>
      </c>
      <c r="L1153" s="9">
        <v>0</v>
      </c>
      <c r="M1153" s="9">
        <v>0</v>
      </c>
      <c r="N1153" s="10">
        <v>0</v>
      </c>
      <c r="O1153" s="53">
        <v>0</v>
      </c>
    </row>
    <row r="1154" spans="2:15" x14ac:dyDescent="0.25">
      <c r="B1154" s="51" t="s">
        <v>21</v>
      </c>
      <c r="C1154" s="3" t="s">
        <v>250</v>
      </c>
      <c r="D1154" s="31" t="s">
        <v>2669</v>
      </c>
      <c r="E1154" s="23" t="s">
        <v>2732</v>
      </c>
      <c r="F1154" s="24">
        <v>39073</v>
      </c>
      <c r="G1154" s="3" t="s">
        <v>1183</v>
      </c>
      <c r="H1154" s="4" t="s">
        <v>999</v>
      </c>
      <c r="I1154" s="4" t="s">
        <v>54</v>
      </c>
      <c r="J1154" s="16">
        <v>550</v>
      </c>
      <c r="K1154" s="16">
        <v>0</v>
      </c>
      <c r="L1154" s="9">
        <v>0</v>
      </c>
      <c r="M1154" s="9">
        <v>0</v>
      </c>
      <c r="N1154" s="10">
        <v>0</v>
      </c>
      <c r="O1154" s="53">
        <v>0</v>
      </c>
    </row>
    <row r="1155" spans="2:15" x14ac:dyDescent="0.25">
      <c r="B1155" s="51" t="s">
        <v>21</v>
      </c>
      <c r="C1155" s="3" t="s">
        <v>250</v>
      </c>
      <c r="D1155" s="31" t="s">
        <v>2669</v>
      </c>
      <c r="E1155" s="23" t="s">
        <v>2732</v>
      </c>
      <c r="F1155" s="24">
        <v>39073</v>
      </c>
      <c r="G1155" s="3" t="s">
        <v>1184</v>
      </c>
      <c r="H1155" s="4" t="s">
        <v>999</v>
      </c>
      <c r="I1155" s="4" t="s">
        <v>127</v>
      </c>
      <c r="J1155" s="16">
        <v>550</v>
      </c>
      <c r="K1155" s="16">
        <v>0</v>
      </c>
      <c r="L1155" s="9">
        <v>0</v>
      </c>
      <c r="M1155" s="9">
        <v>0</v>
      </c>
      <c r="N1155" s="10">
        <v>0</v>
      </c>
      <c r="O1155" s="53">
        <v>0</v>
      </c>
    </row>
    <row r="1156" spans="2:15" x14ac:dyDescent="0.25">
      <c r="B1156" s="51" t="s">
        <v>21</v>
      </c>
      <c r="C1156" s="3" t="s">
        <v>250</v>
      </c>
      <c r="D1156" s="31" t="s">
        <v>2669</v>
      </c>
      <c r="E1156" s="23" t="s">
        <v>2732</v>
      </c>
      <c r="F1156" s="24">
        <v>39073</v>
      </c>
      <c r="G1156" s="3" t="s">
        <v>1185</v>
      </c>
      <c r="H1156" s="4" t="s">
        <v>999</v>
      </c>
      <c r="I1156" s="4" t="s">
        <v>219</v>
      </c>
      <c r="J1156" s="16">
        <v>550</v>
      </c>
      <c r="K1156" s="16">
        <v>0</v>
      </c>
      <c r="L1156" s="9">
        <v>0</v>
      </c>
      <c r="M1156" s="9">
        <v>0</v>
      </c>
      <c r="N1156" s="10">
        <v>0</v>
      </c>
      <c r="O1156" s="53">
        <v>0</v>
      </c>
    </row>
    <row r="1157" spans="2:15" x14ac:dyDescent="0.25">
      <c r="B1157" s="51" t="s">
        <v>21</v>
      </c>
      <c r="C1157" s="3" t="s">
        <v>250</v>
      </c>
      <c r="D1157" s="31" t="s">
        <v>2669</v>
      </c>
      <c r="E1157" s="23" t="s">
        <v>2732</v>
      </c>
      <c r="F1157" s="24">
        <v>39073</v>
      </c>
      <c r="G1157" s="3" t="s">
        <v>1186</v>
      </c>
      <c r="H1157" s="4" t="s">
        <v>999</v>
      </c>
      <c r="I1157" s="4" t="s">
        <v>30</v>
      </c>
      <c r="J1157" s="16">
        <v>550</v>
      </c>
      <c r="K1157" s="16">
        <v>0</v>
      </c>
      <c r="L1157" s="9">
        <v>0</v>
      </c>
      <c r="M1157" s="9">
        <v>0</v>
      </c>
      <c r="N1157" s="10">
        <v>0</v>
      </c>
      <c r="O1157" s="53">
        <v>0</v>
      </c>
    </row>
    <row r="1158" spans="2:15" x14ac:dyDescent="0.25">
      <c r="B1158" s="51" t="s">
        <v>21</v>
      </c>
      <c r="C1158" s="3" t="s">
        <v>250</v>
      </c>
      <c r="D1158" s="31" t="s">
        <v>2669</v>
      </c>
      <c r="E1158" s="23" t="s">
        <v>2732</v>
      </c>
      <c r="F1158" s="24">
        <v>39073</v>
      </c>
      <c r="G1158" s="3" t="s">
        <v>1187</v>
      </c>
      <c r="H1158" s="4" t="s">
        <v>999</v>
      </c>
      <c r="I1158" s="4" t="s">
        <v>75</v>
      </c>
      <c r="J1158" s="16">
        <v>550</v>
      </c>
      <c r="K1158" s="16">
        <v>0</v>
      </c>
      <c r="L1158" s="9">
        <v>0</v>
      </c>
      <c r="M1158" s="9">
        <v>0</v>
      </c>
      <c r="N1158" s="10">
        <v>0</v>
      </c>
      <c r="O1158" s="53">
        <v>0</v>
      </c>
    </row>
    <row r="1159" spans="2:15" x14ac:dyDescent="0.25">
      <c r="B1159" s="51" t="s">
        <v>21</v>
      </c>
      <c r="C1159" s="3" t="s">
        <v>250</v>
      </c>
      <c r="D1159" s="31" t="s">
        <v>2669</v>
      </c>
      <c r="E1159" s="23" t="s">
        <v>2732</v>
      </c>
      <c r="F1159" s="24">
        <v>39073</v>
      </c>
      <c r="G1159" s="3" t="s">
        <v>1188</v>
      </c>
      <c r="H1159" s="4" t="s">
        <v>999</v>
      </c>
      <c r="I1159" s="4" t="s">
        <v>66</v>
      </c>
      <c r="J1159" s="16">
        <v>550</v>
      </c>
      <c r="K1159" s="16">
        <v>0</v>
      </c>
      <c r="L1159" s="9">
        <v>0</v>
      </c>
      <c r="M1159" s="9">
        <v>0</v>
      </c>
      <c r="N1159" s="10">
        <v>0</v>
      </c>
      <c r="O1159" s="53">
        <v>0</v>
      </c>
    </row>
    <row r="1160" spans="2:15" x14ac:dyDescent="0.25">
      <c r="B1160" s="51" t="s">
        <v>21</v>
      </c>
      <c r="C1160" s="3" t="s">
        <v>250</v>
      </c>
      <c r="D1160" s="31" t="s">
        <v>2669</v>
      </c>
      <c r="E1160" s="23" t="s">
        <v>2732</v>
      </c>
      <c r="F1160" s="24">
        <v>39073</v>
      </c>
      <c r="G1160" s="3" t="s">
        <v>1189</v>
      </c>
      <c r="H1160" s="4" t="s">
        <v>999</v>
      </c>
      <c r="I1160" s="4" t="s">
        <v>44</v>
      </c>
      <c r="J1160" s="16">
        <v>550</v>
      </c>
      <c r="K1160" s="16">
        <v>0</v>
      </c>
      <c r="L1160" s="9">
        <v>0</v>
      </c>
      <c r="M1160" s="9">
        <v>0</v>
      </c>
      <c r="N1160" s="10">
        <v>0</v>
      </c>
      <c r="O1160" s="53">
        <v>0</v>
      </c>
    </row>
    <row r="1161" spans="2:15" x14ac:dyDescent="0.25">
      <c r="B1161" s="51" t="s">
        <v>21</v>
      </c>
      <c r="C1161" s="3" t="s">
        <v>250</v>
      </c>
      <c r="D1161" s="31" t="s">
        <v>2669</v>
      </c>
      <c r="E1161" s="23" t="s">
        <v>2732</v>
      </c>
      <c r="F1161" s="24">
        <v>39073</v>
      </c>
      <c r="G1161" s="3" t="s">
        <v>1190</v>
      </c>
      <c r="H1161" s="4" t="s">
        <v>999</v>
      </c>
      <c r="I1161" s="4" t="s">
        <v>228</v>
      </c>
      <c r="J1161" s="16">
        <v>550</v>
      </c>
      <c r="K1161" s="16">
        <v>0</v>
      </c>
      <c r="L1161" s="9">
        <v>0</v>
      </c>
      <c r="M1161" s="9">
        <v>0</v>
      </c>
      <c r="N1161" s="10">
        <v>0</v>
      </c>
      <c r="O1161" s="53">
        <v>0</v>
      </c>
    </row>
    <row r="1162" spans="2:15" x14ac:dyDescent="0.25">
      <c r="B1162" s="51" t="s">
        <v>21</v>
      </c>
      <c r="C1162" s="3" t="s">
        <v>250</v>
      </c>
      <c r="D1162" s="31" t="s">
        <v>2669</v>
      </c>
      <c r="E1162" s="23" t="s">
        <v>2732</v>
      </c>
      <c r="F1162" s="24">
        <v>39073</v>
      </c>
      <c r="G1162" s="3" t="s">
        <v>1191</v>
      </c>
      <c r="H1162" s="4" t="s">
        <v>999</v>
      </c>
      <c r="I1162" s="4" t="s">
        <v>226</v>
      </c>
      <c r="J1162" s="16">
        <v>550</v>
      </c>
      <c r="K1162" s="16">
        <v>0</v>
      </c>
      <c r="L1162" s="9">
        <v>0</v>
      </c>
      <c r="M1162" s="9">
        <v>0</v>
      </c>
      <c r="N1162" s="10">
        <v>0</v>
      </c>
      <c r="O1162" s="53">
        <v>0</v>
      </c>
    </row>
    <row r="1163" spans="2:15" x14ac:dyDescent="0.25">
      <c r="B1163" s="51" t="s">
        <v>21</v>
      </c>
      <c r="C1163" s="3" t="s">
        <v>250</v>
      </c>
      <c r="D1163" s="31" t="s">
        <v>2669</v>
      </c>
      <c r="E1163" s="23" t="s">
        <v>2732</v>
      </c>
      <c r="F1163" s="24">
        <v>39073</v>
      </c>
      <c r="G1163" s="3" t="s">
        <v>1192</v>
      </c>
      <c r="H1163" s="4" t="s">
        <v>272</v>
      </c>
      <c r="I1163" s="4" t="s">
        <v>13</v>
      </c>
      <c r="J1163" s="16">
        <v>410</v>
      </c>
      <c r="K1163" s="16">
        <v>0</v>
      </c>
      <c r="L1163" s="9">
        <v>0</v>
      </c>
      <c r="M1163" s="9">
        <v>0</v>
      </c>
      <c r="N1163" s="10">
        <v>0</v>
      </c>
      <c r="O1163" s="53">
        <v>0</v>
      </c>
    </row>
    <row r="1164" spans="2:15" x14ac:dyDescent="0.25">
      <c r="B1164" s="51" t="s">
        <v>21</v>
      </c>
      <c r="C1164" s="3" t="s">
        <v>250</v>
      </c>
      <c r="D1164" s="31" t="s">
        <v>2669</v>
      </c>
      <c r="E1164" s="23" t="s">
        <v>2732</v>
      </c>
      <c r="F1164" s="24">
        <v>39073</v>
      </c>
      <c r="G1164" s="3" t="s">
        <v>1193</v>
      </c>
      <c r="H1164" s="4" t="s">
        <v>999</v>
      </c>
      <c r="I1164" s="4" t="s">
        <v>387</v>
      </c>
      <c r="J1164" s="16">
        <v>550</v>
      </c>
      <c r="K1164" s="16">
        <v>0</v>
      </c>
      <c r="L1164" s="9">
        <v>0</v>
      </c>
      <c r="M1164" s="9">
        <v>0</v>
      </c>
      <c r="N1164" s="10">
        <v>0</v>
      </c>
      <c r="O1164" s="53">
        <v>0</v>
      </c>
    </row>
    <row r="1165" spans="2:15" x14ac:dyDescent="0.25">
      <c r="B1165" s="51" t="s">
        <v>21</v>
      </c>
      <c r="C1165" s="3" t="s">
        <v>250</v>
      </c>
      <c r="D1165" s="31" t="s">
        <v>2669</v>
      </c>
      <c r="E1165" s="23" t="s">
        <v>2732</v>
      </c>
      <c r="F1165" s="24">
        <v>39073</v>
      </c>
      <c r="G1165" s="3" t="s">
        <v>1194</v>
      </c>
      <c r="H1165" s="4" t="s">
        <v>272</v>
      </c>
      <c r="I1165" s="4" t="s">
        <v>960</v>
      </c>
      <c r="J1165" s="16">
        <v>410</v>
      </c>
      <c r="K1165" s="16">
        <v>0</v>
      </c>
      <c r="L1165" s="9">
        <v>0</v>
      </c>
      <c r="M1165" s="9">
        <v>0</v>
      </c>
      <c r="N1165" s="10">
        <v>0</v>
      </c>
      <c r="O1165" s="53">
        <v>0</v>
      </c>
    </row>
    <row r="1166" spans="2:15" x14ac:dyDescent="0.25">
      <c r="B1166" s="51" t="s">
        <v>21</v>
      </c>
      <c r="C1166" s="3" t="s">
        <v>250</v>
      </c>
      <c r="D1166" s="31" t="s">
        <v>2669</v>
      </c>
      <c r="E1166" s="23" t="s">
        <v>2732</v>
      </c>
      <c r="F1166" s="24">
        <v>39073</v>
      </c>
      <c r="G1166" s="3" t="s">
        <v>1195</v>
      </c>
      <c r="H1166" s="4" t="s">
        <v>999</v>
      </c>
      <c r="I1166" s="4" t="s">
        <v>66</v>
      </c>
      <c r="J1166" s="16">
        <v>550</v>
      </c>
      <c r="K1166" s="16">
        <v>0</v>
      </c>
      <c r="L1166" s="9">
        <v>0</v>
      </c>
      <c r="M1166" s="9">
        <v>0</v>
      </c>
      <c r="N1166" s="10">
        <v>0</v>
      </c>
      <c r="O1166" s="53">
        <v>0</v>
      </c>
    </row>
    <row r="1167" spans="2:15" x14ac:dyDescent="0.25">
      <c r="B1167" s="51" t="s">
        <v>21</v>
      </c>
      <c r="C1167" s="3" t="s">
        <v>250</v>
      </c>
      <c r="D1167" s="31" t="s">
        <v>2669</v>
      </c>
      <c r="E1167" s="23" t="s">
        <v>2732</v>
      </c>
      <c r="F1167" s="24">
        <v>39073</v>
      </c>
      <c r="G1167" s="3" t="s">
        <v>1196</v>
      </c>
      <c r="H1167" s="4" t="s">
        <v>999</v>
      </c>
      <c r="I1167" s="4" t="s">
        <v>44</v>
      </c>
      <c r="J1167" s="16">
        <v>550</v>
      </c>
      <c r="K1167" s="16">
        <v>0</v>
      </c>
      <c r="L1167" s="9">
        <v>0</v>
      </c>
      <c r="M1167" s="9">
        <v>0</v>
      </c>
      <c r="N1167" s="10">
        <v>0</v>
      </c>
      <c r="O1167" s="53">
        <v>0</v>
      </c>
    </row>
    <row r="1168" spans="2:15" x14ac:dyDescent="0.25">
      <c r="B1168" s="51" t="s">
        <v>21</v>
      </c>
      <c r="C1168" s="3" t="s">
        <v>250</v>
      </c>
      <c r="D1168" s="31" t="s">
        <v>2669</v>
      </c>
      <c r="E1168" s="23" t="s">
        <v>2732</v>
      </c>
      <c r="F1168" s="24">
        <v>39073</v>
      </c>
      <c r="G1168" s="3" t="s">
        <v>1197</v>
      </c>
      <c r="H1168" s="4" t="s">
        <v>999</v>
      </c>
      <c r="I1168" s="4" t="s">
        <v>1198</v>
      </c>
      <c r="J1168" s="16">
        <v>550</v>
      </c>
      <c r="K1168" s="16">
        <v>0</v>
      </c>
      <c r="L1168" s="9">
        <v>0</v>
      </c>
      <c r="M1168" s="9">
        <v>0</v>
      </c>
      <c r="N1168" s="10">
        <v>0</v>
      </c>
      <c r="O1168" s="53">
        <v>0</v>
      </c>
    </row>
    <row r="1169" spans="2:15" x14ac:dyDescent="0.25">
      <c r="B1169" s="51" t="s">
        <v>21</v>
      </c>
      <c r="C1169" s="3" t="s">
        <v>250</v>
      </c>
      <c r="D1169" s="31" t="s">
        <v>2669</v>
      </c>
      <c r="E1169" s="23" t="s">
        <v>2732</v>
      </c>
      <c r="F1169" s="24">
        <v>39073</v>
      </c>
      <c r="G1169" s="3" t="s">
        <v>1199</v>
      </c>
      <c r="H1169" s="4" t="s">
        <v>999</v>
      </c>
      <c r="I1169" s="4" t="s">
        <v>44</v>
      </c>
      <c r="J1169" s="16">
        <v>550</v>
      </c>
      <c r="K1169" s="16">
        <v>0</v>
      </c>
      <c r="L1169" s="9">
        <v>0</v>
      </c>
      <c r="M1169" s="9">
        <v>0</v>
      </c>
      <c r="N1169" s="10">
        <v>0</v>
      </c>
      <c r="O1169" s="53">
        <v>0</v>
      </c>
    </row>
    <row r="1170" spans="2:15" x14ac:dyDescent="0.25">
      <c r="B1170" s="51" t="s">
        <v>21</v>
      </c>
      <c r="C1170" s="3" t="s">
        <v>250</v>
      </c>
      <c r="D1170" s="31" t="s">
        <v>2669</v>
      </c>
      <c r="E1170" s="23" t="s">
        <v>2732</v>
      </c>
      <c r="F1170" s="24">
        <v>39073</v>
      </c>
      <c r="G1170" s="3" t="s">
        <v>1200</v>
      </c>
      <c r="H1170" s="4" t="s">
        <v>999</v>
      </c>
      <c r="I1170" s="4" t="s">
        <v>44</v>
      </c>
      <c r="J1170" s="16">
        <v>550</v>
      </c>
      <c r="K1170" s="16">
        <v>0</v>
      </c>
      <c r="L1170" s="9">
        <v>0</v>
      </c>
      <c r="M1170" s="9">
        <v>0</v>
      </c>
      <c r="N1170" s="10">
        <v>0</v>
      </c>
      <c r="O1170" s="53">
        <v>0</v>
      </c>
    </row>
    <row r="1171" spans="2:15" x14ac:dyDescent="0.25">
      <c r="B1171" s="51" t="s">
        <v>21</v>
      </c>
      <c r="C1171" s="3" t="s">
        <v>250</v>
      </c>
      <c r="D1171" s="31" t="s">
        <v>2669</v>
      </c>
      <c r="E1171" s="23" t="s">
        <v>2732</v>
      </c>
      <c r="F1171" s="24">
        <v>39073</v>
      </c>
      <c r="G1171" s="3" t="s">
        <v>1201</v>
      </c>
      <c r="H1171" s="4" t="s">
        <v>999</v>
      </c>
      <c r="I1171" s="4" t="s">
        <v>44</v>
      </c>
      <c r="J1171" s="16">
        <v>550</v>
      </c>
      <c r="K1171" s="16">
        <v>0</v>
      </c>
      <c r="L1171" s="9">
        <v>0</v>
      </c>
      <c r="M1171" s="9">
        <v>0</v>
      </c>
      <c r="N1171" s="10">
        <v>0</v>
      </c>
      <c r="O1171" s="53">
        <v>0</v>
      </c>
    </row>
    <row r="1172" spans="2:15" x14ac:dyDescent="0.25">
      <c r="B1172" s="51" t="s">
        <v>21</v>
      </c>
      <c r="C1172" s="3" t="s">
        <v>250</v>
      </c>
      <c r="D1172" s="31" t="s">
        <v>2669</v>
      </c>
      <c r="E1172" s="23" t="s">
        <v>2732</v>
      </c>
      <c r="F1172" s="24">
        <v>39073</v>
      </c>
      <c r="G1172" s="3" t="s">
        <v>1202</v>
      </c>
      <c r="H1172" s="4" t="s">
        <v>272</v>
      </c>
      <c r="I1172" s="4" t="s">
        <v>44</v>
      </c>
      <c r="J1172" s="16">
        <v>410</v>
      </c>
      <c r="K1172" s="16">
        <v>0</v>
      </c>
      <c r="L1172" s="9">
        <v>0</v>
      </c>
      <c r="M1172" s="9">
        <v>0</v>
      </c>
      <c r="N1172" s="10">
        <v>0</v>
      </c>
      <c r="O1172" s="53">
        <v>0</v>
      </c>
    </row>
    <row r="1173" spans="2:15" x14ac:dyDescent="0.25">
      <c r="B1173" s="51" t="s">
        <v>21</v>
      </c>
      <c r="C1173" s="3" t="s">
        <v>250</v>
      </c>
      <c r="D1173" s="31" t="s">
        <v>2669</v>
      </c>
      <c r="E1173" s="23" t="s">
        <v>2732</v>
      </c>
      <c r="F1173" s="24">
        <v>39073</v>
      </c>
      <c r="G1173" s="3" t="s">
        <v>1203</v>
      </c>
      <c r="H1173" s="4" t="s">
        <v>999</v>
      </c>
      <c r="I1173" s="4" t="s">
        <v>44</v>
      </c>
      <c r="J1173" s="16">
        <v>550</v>
      </c>
      <c r="K1173" s="16">
        <v>0</v>
      </c>
      <c r="L1173" s="9">
        <v>0</v>
      </c>
      <c r="M1173" s="9">
        <v>0</v>
      </c>
      <c r="N1173" s="10">
        <v>0</v>
      </c>
      <c r="O1173" s="53">
        <v>0</v>
      </c>
    </row>
    <row r="1174" spans="2:15" x14ac:dyDescent="0.25">
      <c r="B1174" s="51" t="s">
        <v>21</v>
      </c>
      <c r="C1174" s="3" t="s">
        <v>250</v>
      </c>
      <c r="D1174" s="31" t="s">
        <v>2669</v>
      </c>
      <c r="E1174" s="23" t="s">
        <v>2732</v>
      </c>
      <c r="F1174" s="24">
        <v>39073</v>
      </c>
      <c r="G1174" s="3" t="s">
        <v>1204</v>
      </c>
      <c r="H1174" s="4" t="s">
        <v>999</v>
      </c>
      <c r="I1174" s="4" t="s">
        <v>44</v>
      </c>
      <c r="J1174" s="16">
        <v>550</v>
      </c>
      <c r="K1174" s="16">
        <v>0</v>
      </c>
      <c r="L1174" s="9">
        <v>0</v>
      </c>
      <c r="M1174" s="9">
        <v>0</v>
      </c>
      <c r="N1174" s="10">
        <v>0</v>
      </c>
      <c r="O1174" s="53">
        <v>0</v>
      </c>
    </row>
    <row r="1175" spans="2:15" x14ac:dyDescent="0.25">
      <c r="B1175" s="51" t="s">
        <v>21</v>
      </c>
      <c r="C1175" s="3" t="s">
        <v>250</v>
      </c>
      <c r="D1175" s="31" t="s">
        <v>2669</v>
      </c>
      <c r="E1175" s="23" t="s">
        <v>2732</v>
      </c>
      <c r="F1175" s="24">
        <v>39073</v>
      </c>
      <c r="G1175" s="3" t="s">
        <v>1205</v>
      </c>
      <c r="H1175" s="4" t="s">
        <v>999</v>
      </c>
      <c r="I1175" s="4" t="s">
        <v>44</v>
      </c>
      <c r="J1175" s="16">
        <v>550</v>
      </c>
      <c r="K1175" s="16">
        <v>0</v>
      </c>
      <c r="L1175" s="9">
        <v>0</v>
      </c>
      <c r="M1175" s="9">
        <v>0</v>
      </c>
      <c r="N1175" s="10">
        <v>0</v>
      </c>
      <c r="O1175" s="53">
        <v>0</v>
      </c>
    </row>
    <row r="1176" spans="2:15" x14ac:dyDescent="0.25">
      <c r="B1176" s="51" t="s">
        <v>21</v>
      </c>
      <c r="C1176" s="3" t="s">
        <v>250</v>
      </c>
      <c r="D1176" s="31" t="s">
        <v>2669</v>
      </c>
      <c r="E1176" s="23" t="s">
        <v>2732</v>
      </c>
      <c r="F1176" s="24">
        <v>39073</v>
      </c>
      <c r="G1176" s="3" t="s">
        <v>1206</v>
      </c>
      <c r="H1176" s="4" t="s">
        <v>999</v>
      </c>
      <c r="I1176" s="4" t="s">
        <v>44</v>
      </c>
      <c r="J1176" s="16">
        <v>550</v>
      </c>
      <c r="K1176" s="16">
        <v>0</v>
      </c>
      <c r="L1176" s="9">
        <v>0</v>
      </c>
      <c r="M1176" s="9">
        <v>0</v>
      </c>
      <c r="N1176" s="10">
        <v>0</v>
      </c>
      <c r="O1176" s="53">
        <v>0</v>
      </c>
    </row>
    <row r="1177" spans="2:15" x14ac:dyDescent="0.25">
      <c r="B1177" s="51" t="s">
        <v>21</v>
      </c>
      <c r="C1177" s="3" t="s">
        <v>250</v>
      </c>
      <c r="D1177" s="31" t="s">
        <v>2669</v>
      </c>
      <c r="E1177" s="23" t="s">
        <v>2732</v>
      </c>
      <c r="F1177" s="24">
        <v>39073</v>
      </c>
      <c r="G1177" s="3" t="s">
        <v>1207</v>
      </c>
      <c r="H1177" s="4" t="s">
        <v>999</v>
      </c>
      <c r="I1177" s="4" t="s">
        <v>44</v>
      </c>
      <c r="J1177" s="16">
        <v>550</v>
      </c>
      <c r="K1177" s="16">
        <v>0</v>
      </c>
      <c r="L1177" s="9">
        <v>0</v>
      </c>
      <c r="M1177" s="9">
        <v>0</v>
      </c>
      <c r="N1177" s="10">
        <v>0</v>
      </c>
      <c r="O1177" s="53">
        <v>0</v>
      </c>
    </row>
    <row r="1178" spans="2:15" x14ac:dyDescent="0.25">
      <c r="B1178" s="51" t="s">
        <v>21</v>
      </c>
      <c r="C1178" s="3" t="s">
        <v>250</v>
      </c>
      <c r="D1178" s="31" t="s">
        <v>2669</v>
      </c>
      <c r="E1178" s="23" t="s">
        <v>2732</v>
      </c>
      <c r="F1178" s="24">
        <v>39073</v>
      </c>
      <c r="G1178" s="3" t="s">
        <v>1208</v>
      </c>
      <c r="H1178" s="4" t="s">
        <v>999</v>
      </c>
      <c r="I1178" s="4" t="s">
        <v>44</v>
      </c>
      <c r="J1178" s="16">
        <v>550</v>
      </c>
      <c r="K1178" s="16">
        <v>0</v>
      </c>
      <c r="L1178" s="9">
        <v>0</v>
      </c>
      <c r="M1178" s="9">
        <v>0</v>
      </c>
      <c r="N1178" s="10">
        <v>0</v>
      </c>
      <c r="O1178" s="53">
        <v>0</v>
      </c>
    </row>
    <row r="1179" spans="2:15" x14ac:dyDescent="0.25">
      <c r="B1179" s="51" t="s">
        <v>21</v>
      </c>
      <c r="C1179" s="3" t="s">
        <v>250</v>
      </c>
      <c r="D1179" s="31" t="s">
        <v>2669</v>
      </c>
      <c r="E1179" s="23" t="s">
        <v>2732</v>
      </c>
      <c r="F1179" s="24">
        <v>39073</v>
      </c>
      <c r="G1179" s="3" t="s">
        <v>1209</v>
      </c>
      <c r="H1179" s="4" t="s">
        <v>999</v>
      </c>
      <c r="I1179" s="4" t="s">
        <v>44</v>
      </c>
      <c r="J1179" s="16">
        <v>550</v>
      </c>
      <c r="K1179" s="16">
        <v>0</v>
      </c>
      <c r="L1179" s="9">
        <v>0</v>
      </c>
      <c r="M1179" s="9">
        <v>0</v>
      </c>
      <c r="N1179" s="10">
        <v>0</v>
      </c>
      <c r="O1179" s="53">
        <v>0</v>
      </c>
    </row>
    <row r="1180" spans="2:15" x14ac:dyDescent="0.25">
      <c r="B1180" s="51" t="s">
        <v>21</v>
      </c>
      <c r="C1180" s="3" t="s">
        <v>250</v>
      </c>
      <c r="D1180" s="31" t="s">
        <v>2669</v>
      </c>
      <c r="E1180" s="23" t="s">
        <v>2732</v>
      </c>
      <c r="F1180" s="24">
        <v>39073</v>
      </c>
      <c r="G1180" s="3" t="s">
        <v>1210</v>
      </c>
      <c r="H1180" s="4" t="s">
        <v>999</v>
      </c>
      <c r="I1180" s="4" t="s">
        <v>44</v>
      </c>
      <c r="J1180" s="16">
        <v>550</v>
      </c>
      <c r="K1180" s="16">
        <v>0</v>
      </c>
      <c r="L1180" s="9">
        <v>0</v>
      </c>
      <c r="M1180" s="9">
        <v>0</v>
      </c>
      <c r="N1180" s="10">
        <v>0</v>
      </c>
      <c r="O1180" s="53">
        <v>0</v>
      </c>
    </row>
    <row r="1181" spans="2:15" x14ac:dyDescent="0.25">
      <c r="B1181" s="51" t="s">
        <v>21</v>
      </c>
      <c r="C1181" s="3" t="s">
        <v>250</v>
      </c>
      <c r="D1181" s="31" t="s">
        <v>2669</v>
      </c>
      <c r="E1181" s="23" t="s">
        <v>2732</v>
      </c>
      <c r="F1181" s="24">
        <v>39113</v>
      </c>
      <c r="G1181" s="3" t="s">
        <v>1211</v>
      </c>
      <c r="H1181" s="4" t="s">
        <v>605</v>
      </c>
      <c r="I1181" s="4" t="s">
        <v>66</v>
      </c>
      <c r="J1181" s="16">
        <v>139</v>
      </c>
      <c r="K1181" s="16">
        <v>0</v>
      </c>
      <c r="L1181" s="9">
        <v>0</v>
      </c>
      <c r="M1181" s="9">
        <v>0</v>
      </c>
      <c r="N1181" s="10">
        <v>0</v>
      </c>
      <c r="O1181" s="53">
        <v>0</v>
      </c>
    </row>
    <row r="1182" spans="2:15" x14ac:dyDescent="0.25">
      <c r="B1182" s="51" t="s">
        <v>21</v>
      </c>
      <c r="C1182" s="3" t="s">
        <v>250</v>
      </c>
      <c r="D1182" s="31" t="s">
        <v>2669</v>
      </c>
      <c r="E1182" s="23" t="s">
        <v>2732</v>
      </c>
      <c r="F1182" s="24">
        <v>39113</v>
      </c>
      <c r="G1182" s="3" t="s">
        <v>1212</v>
      </c>
      <c r="H1182" s="4" t="s">
        <v>1213</v>
      </c>
      <c r="I1182" s="4" t="s">
        <v>75</v>
      </c>
      <c r="J1182" s="16">
        <v>1153.2</v>
      </c>
      <c r="K1182" s="16">
        <v>0</v>
      </c>
      <c r="L1182" s="9">
        <v>0</v>
      </c>
      <c r="M1182" s="9">
        <v>0</v>
      </c>
      <c r="N1182" s="10">
        <v>0</v>
      </c>
      <c r="O1182" s="53">
        <v>0</v>
      </c>
    </row>
    <row r="1183" spans="2:15" x14ac:dyDescent="0.25">
      <c r="B1183" s="51" t="s">
        <v>21</v>
      </c>
      <c r="C1183" s="3" t="s">
        <v>250</v>
      </c>
      <c r="D1183" s="31" t="s">
        <v>2669</v>
      </c>
      <c r="E1183" s="23" t="s">
        <v>2732</v>
      </c>
      <c r="F1183" s="24">
        <v>39136</v>
      </c>
      <c r="G1183" s="3" t="s">
        <v>1214</v>
      </c>
      <c r="H1183" s="4" t="s">
        <v>1215</v>
      </c>
      <c r="I1183" s="4" t="s">
        <v>44</v>
      </c>
      <c r="J1183" s="16">
        <v>160</v>
      </c>
      <c r="K1183" s="16">
        <v>0</v>
      </c>
      <c r="L1183" s="9">
        <v>0</v>
      </c>
      <c r="M1183" s="9">
        <v>0</v>
      </c>
      <c r="N1183" s="10">
        <v>0</v>
      </c>
      <c r="O1183" s="53">
        <v>0</v>
      </c>
    </row>
    <row r="1184" spans="2:15" x14ac:dyDescent="0.25">
      <c r="B1184" s="51" t="s">
        <v>21</v>
      </c>
      <c r="C1184" s="3" t="s">
        <v>250</v>
      </c>
      <c r="D1184" s="31" t="s">
        <v>2669</v>
      </c>
      <c r="E1184" s="23" t="s">
        <v>2732</v>
      </c>
      <c r="F1184" s="24">
        <v>39136</v>
      </c>
      <c r="G1184" s="3" t="s">
        <v>1216</v>
      </c>
      <c r="H1184" s="4" t="s">
        <v>360</v>
      </c>
      <c r="I1184" s="4" t="s">
        <v>44</v>
      </c>
      <c r="J1184" s="16">
        <v>140</v>
      </c>
      <c r="K1184" s="16">
        <v>0</v>
      </c>
      <c r="L1184" s="9">
        <v>0</v>
      </c>
      <c r="M1184" s="9">
        <v>0</v>
      </c>
      <c r="N1184" s="10">
        <v>0</v>
      </c>
      <c r="O1184" s="53">
        <v>0</v>
      </c>
    </row>
    <row r="1185" spans="2:15" x14ac:dyDescent="0.25">
      <c r="B1185" s="51" t="s">
        <v>21</v>
      </c>
      <c r="C1185" s="3" t="s">
        <v>250</v>
      </c>
      <c r="D1185" s="31" t="s">
        <v>2669</v>
      </c>
      <c r="E1185" s="23" t="s">
        <v>2732</v>
      </c>
      <c r="F1185" s="24">
        <v>39136</v>
      </c>
      <c r="G1185" s="3" t="s">
        <v>1217</v>
      </c>
      <c r="H1185" s="4" t="s">
        <v>1218</v>
      </c>
      <c r="I1185" s="4" t="s">
        <v>44</v>
      </c>
      <c r="J1185" s="16">
        <v>170</v>
      </c>
      <c r="K1185" s="16">
        <v>0</v>
      </c>
      <c r="L1185" s="9">
        <v>0</v>
      </c>
      <c r="M1185" s="9">
        <v>0</v>
      </c>
      <c r="N1185" s="10">
        <v>0</v>
      </c>
      <c r="O1185" s="53">
        <v>0</v>
      </c>
    </row>
    <row r="1186" spans="2:15" x14ac:dyDescent="0.25">
      <c r="B1186" s="51" t="s">
        <v>21</v>
      </c>
      <c r="C1186" s="3" t="s">
        <v>250</v>
      </c>
      <c r="D1186" s="31" t="s">
        <v>2669</v>
      </c>
      <c r="E1186" s="23" t="s">
        <v>2732</v>
      </c>
      <c r="F1186" s="24">
        <v>39136</v>
      </c>
      <c r="G1186" s="3" t="s">
        <v>1219</v>
      </c>
      <c r="H1186" s="4" t="s">
        <v>1220</v>
      </c>
      <c r="I1186" s="4" t="s">
        <v>44</v>
      </c>
      <c r="J1186" s="16">
        <v>450</v>
      </c>
      <c r="K1186" s="16">
        <v>0</v>
      </c>
      <c r="L1186" s="9">
        <v>0</v>
      </c>
      <c r="M1186" s="9">
        <v>0</v>
      </c>
      <c r="N1186" s="10">
        <v>0</v>
      </c>
      <c r="O1186" s="53">
        <v>0</v>
      </c>
    </row>
    <row r="1187" spans="2:15" x14ac:dyDescent="0.25">
      <c r="B1187" s="51" t="s">
        <v>21</v>
      </c>
      <c r="C1187" s="3" t="s">
        <v>250</v>
      </c>
      <c r="D1187" s="31" t="s">
        <v>2669</v>
      </c>
      <c r="E1187" s="23" t="s">
        <v>2732</v>
      </c>
      <c r="F1187" s="24">
        <v>39136</v>
      </c>
      <c r="G1187" s="3" t="s">
        <v>1221</v>
      </c>
      <c r="H1187" s="4" t="s">
        <v>360</v>
      </c>
      <c r="I1187" s="4" t="s">
        <v>44</v>
      </c>
      <c r="J1187" s="16">
        <v>140</v>
      </c>
      <c r="K1187" s="16">
        <v>0</v>
      </c>
      <c r="L1187" s="9">
        <v>0</v>
      </c>
      <c r="M1187" s="9">
        <v>0</v>
      </c>
      <c r="N1187" s="10">
        <v>0</v>
      </c>
      <c r="O1187" s="53">
        <v>0</v>
      </c>
    </row>
    <row r="1188" spans="2:15" x14ac:dyDescent="0.25">
      <c r="B1188" s="51" t="s">
        <v>21</v>
      </c>
      <c r="C1188" s="3" t="s">
        <v>250</v>
      </c>
      <c r="D1188" s="31" t="s">
        <v>2669</v>
      </c>
      <c r="E1188" s="23" t="s">
        <v>2732</v>
      </c>
      <c r="F1188" s="24">
        <v>39136</v>
      </c>
      <c r="G1188" s="3" t="s">
        <v>1222</v>
      </c>
      <c r="H1188" s="4" t="s">
        <v>1223</v>
      </c>
      <c r="I1188" s="4" t="s">
        <v>44</v>
      </c>
      <c r="J1188" s="16">
        <v>550</v>
      </c>
      <c r="K1188" s="16">
        <v>0</v>
      </c>
      <c r="L1188" s="9">
        <v>0</v>
      </c>
      <c r="M1188" s="9">
        <v>0</v>
      </c>
      <c r="N1188" s="10">
        <v>0</v>
      </c>
      <c r="O1188" s="53">
        <v>0</v>
      </c>
    </row>
    <row r="1189" spans="2:15" x14ac:dyDescent="0.25">
      <c r="B1189" s="51" t="s">
        <v>21</v>
      </c>
      <c r="C1189" s="3" t="s">
        <v>250</v>
      </c>
      <c r="D1189" s="31" t="s">
        <v>2669</v>
      </c>
      <c r="E1189" s="23" t="s">
        <v>2732</v>
      </c>
      <c r="F1189" s="24">
        <v>39136</v>
      </c>
      <c r="G1189" s="3" t="s">
        <v>1224</v>
      </c>
      <c r="H1189" s="4" t="s">
        <v>1225</v>
      </c>
      <c r="I1189" s="4" t="s">
        <v>44</v>
      </c>
      <c r="J1189" s="16">
        <v>385</v>
      </c>
      <c r="K1189" s="16">
        <v>0</v>
      </c>
      <c r="L1189" s="9">
        <v>0</v>
      </c>
      <c r="M1189" s="9">
        <v>0</v>
      </c>
      <c r="N1189" s="10">
        <v>0</v>
      </c>
      <c r="O1189" s="53">
        <v>0</v>
      </c>
    </row>
    <row r="1190" spans="2:15" x14ac:dyDescent="0.25">
      <c r="B1190" s="51" t="s">
        <v>21</v>
      </c>
      <c r="C1190" s="3" t="s">
        <v>250</v>
      </c>
      <c r="D1190" s="31" t="s">
        <v>2669</v>
      </c>
      <c r="E1190" s="23" t="s">
        <v>2732</v>
      </c>
      <c r="F1190" s="24">
        <v>39136</v>
      </c>
      <c r="G1190" s="3" t="s">
        <v>1226</v>
      </c>
      <c r="H1190" s="4" t="s">
        <v>1227</v>
      </c>
      <c r="I1190" s="4" t="s">
        <v>44</v>
      </c>
      <c r="J1190" s="16">
        <v>385</v>
      </c>
      <c r="K1190" s="16">
        <v>0</v>
      </c>
      <c r="L1190" s="9">
        <v>0</v>
      </c>
      <c r="M1190" s="9">
        <v>0</v>
      </c>
      <c r="N1190" s="10">
        <v>0</v>
      </c>
      <c r="O1190" s="53">
        <v>0</v>
      </c>
    </row>
    <row r="1191" spans="2:15" x14ac:dyDescent="0.25">
      <c r="B1191" s="51" t="s">
        <v>21</v>
      </c>
      <c r="C1191" s="3" t="s">
        <v>250</v>
      </c>
      <c r="D1191" s="31" t="s">
        <v>2669</v>
      </c>
      <c r="E1191" s="23" t="s">
        <v>2732</v>
      </c>
      <c r="F1191" s="24">
        <v>39136</v>
      </c>
      <c r="G1191" s="3" t="s">
        <v>1228</v>
      </c>
      <c r="H1191" s="4" t="s">
        <v>1229</v>
      </c>
      <c r="I1191" s="4" t="s">
        <v>482</v>
      </c>
      <c r="J1191" s="16">
        <v>130</v>
      </c>
      <c r="K1191" s="16">
        <v>0</v>
      </c>
      <c r="L1191" s="9">
        <v>0</v>
      </c>
      <c r="M1191" s="9">
        <v>0</v>
      </c>
      <c r="N1191" s="10">
        <v>0</v>
      </c>
      <c r="O1191" s="53">
        <v>0</v>
      </c>
    </row>
    <row r="1192" spans="2:15" x14ac:dyDescent="0.25">
      <c r="B1192" s="51" t="s">
        <v>21</v>
      </c>
      <c r="C1192" s="3" t="s">
        <v>250</v>
      </c>
      <c r="D1192" s="31" t="s">
        <v>2669</v>
      </c>
      <c r="E1192" s="23" t="s">
        <v>2732</v>
      </c>
      <c r="F1192" s="24">
        <v>39136</v>
      </c>
      <c r="G1192" s="3" t="s">
        <v>1230</v>
      </c>
      <c r="H1192" s="4" t="s">
        <v>1231</v>
      </c>
      <c r="I1192" s="4" t="s">
        <v>39</v>
      </c>
      <c r="J1192" s="16">
        <v>360</v>
      </c>
      <c r="K1192" s="16">
        <v>0</v>
      </c>
      <c r="L1192" s="9">
        <v>0</v>
      </c>
      <c r="M1192" s="9">
        <v>0</v>
      </c>
      <c r="N1192" s="10">
        <v>0</v>
      </c>
      <c r="O1192" s="53">
        <v>0</v>
      </c>
    </row>
    <row r="1193" spans="2:15" x14ac:dyDescent="0.25">
      <c r="B1193" s="51" t="s">
        <v>21</v>
      </c>
      <c r="C1193" s="3" t="s">
        <v>250</v>
      </c>
      <c r="D1193" s="31" t="s">
        <v>2669</v>
      </c>
      <c r="E1193" s="23" t="s">
        <v>2732</v>
      </c>
      <c r="F1193" s="24">
        <v>39136</v>
      </c>
      <c r="G1193" s="3" t="s">
        <v>1232</v>
      </c>
      <c r="H1193" s="4" t="s">
        <v>1223</v>
      </c>
      <c r="I1193" s="4" t="s">
        <v>100</v>
      </c>
      <c r="J1193" s="16">
        <v>550</v>
      </c>
      <c r="K1193" s="16">
        <v>0</v>
      </c>
      <c r="L1193" s="9">
        <v>0</v>
      </c>
      <c r="M1193" s="9">
        <v>0</v>
      </c>
      <c r="N1193" s="10">
        <v>0</v>
      </c>
      <c r="O1193" s="53">
        <v>0</v>
      </c>
    </row>
    <row r="1194" spans="2:15" x14ac:dyDescent="0.25">
      <c r="B1194" s="51" t="s">
        <v>21</v>
      </c>
      <c r="C1194" s="3" t="s">
        <v>250</v>
      </c>
      <c r="D1194" s="31" t="s">
        <v>2669</v>
      </c>
      <c r="E1194" s="23" t="s">
        <v>2732</v>
      </c>
      <c r="F1194" s="24">
        <v>39136</v>
      </c>
      <c r="G1194" s="3" t="s">
        <v>1233</v>
      </c>
      <c r="H1194" s="4" t="s">
        <v>1223</v>
      </c>
      <c r="I1194" s="4" t="s">
        <v>227</v>
      </c>
      <c r="J1194" s="16">
        <v>550</v>
      </c>
      <c r="K1194" s="16">
        <v>0</v>
      </c>
      <c r="L1194" s="9">
        <v>0</v>
      </c>
      <c r="M1194" s="9">
        <v>0</v>
      </c>
      <c r="N1194" s="10">
        <v>0</v>
      </c>
      <c r="O1194" s="53">
        <v>0</v>
      </c>
    </row>
    <row r="1195" spans="2:15" x14ac:dyDescent="0.25">
      <c r="B1195" s="51" t="s">
        <v>21</v>
      </c>
      <c r="C1195" s="3" t="s">
        <v>250</v>
      </c>
      <c r="D1195" s="31" t="s">
        <v>2669</v>
      </c>
      <c r="E1195" s="23" t="s">
        <v>2732</v>
      </c>
      <c r="F1195" s="24">
        <v>39136</v>
      </c>
      <c r="G1195" s="3" t="s">
        <v>1234</v>
      </c>
      <c r="H1195" s="4" t="s">
        <v>360</v>
      </c>
      <c r="I1195" s="4" t="s">
        <v>229</v>
      </c>
      <c r="J1195" s="16">
        <v>140</v>
      </c>
      <c r="K1195" s="16">
        <v>0</v>
      </c>
      <c r="L1195" s="9">
        <v>0</v>
      </c>
      <c r="M1195" s="9">
        <v>0</v>
      </c>
      <c r="N1195" s="10">
        <v>0</v>
      </c>
      <c r="O1195" s="53">
        <v>0</v>
      </c>
    </row>
    <row r="1196" spans="2:15" x14ac:dyDescent="0.25">
      <c r="B1196" s="51" t="s">
        <v>21</v>
      </c>
      <c r="C1196" s="3" t="s">
        <v>250</v>
      </c>
      <c r="D1196" s="31" t="s">
        <v>2669</v>
      </c>
      <c r="E1196" s="23" t="s">
        <v>2732</v>
      </c>
      <c r="F1196" s="24">
        <v>39136</v>
      </c>
      <c r="G1196" s="3" t="s">
        <v>1235</v>
      </c>
      <c r="H1196" s="4" t="s">
        <v>360</v>
      </c>
      <c r="I1196" s="4" t="s">
        <v>174</v>
      </c>
      <c r="J1196" s="16">
        <v>140</v>
      </c>
      <c r="K1196" s="16">
        <v>0</v>
      </c>
      <c r="L1196" s="9">
        <v>0</v>
      </c>
      <c r="M1196" s="9">
        <v>0</v>
      </c>
      <c r="N1196" s="10">
        <v>0</v>
      </c>
      <c r="O1196" s="53">
        <v>0</v>
      </c>
    </row>
    <row r="1197" spans="2:15" x14ac:dyDescent="0.25">
      <c r="B1197" s="51" t="s">
        <v>21</v>
      </c>
      <c r="C1197" s="3" t="s">
        <v>250</v>
      </c>
      <c r="D1197" s="31" t="s">
        <v>2669</v>
      </c>
      <c r="E1197" s="23" t="s">
        <v>2732</v>
      </c>
      <c r="F1197" s="24">
        <v>39136</v>
      </c>
      <c r="G1197" s="3" t="s">
        <v>1236</v>
      </c>
      <c r="H1197" s="4" t="s">
        <v>1223</v>
      </c>
      <c r="I1197" s="4" t="s">
        <v>85</v>
      </c>
      <c r="J1197" s="16">
        <v>550</v>
      </c>
      <c r="K1197" s="16">
        <v>0</v>
      </c>
      <c r="L1197" s="9">
        <v>0</v>
      </c>
      <c r="M1197" s="9">
        <v>0</v>
      </c>
      <c r="N1197" s="10">
        <v>0</v>
      </c>
      <c r="O1197" s="53">
        <v>0</v>
      </c>
    </row>
    <row r="1198" spans="2:15" x14ac:dyDescent="0.25">
      <c r="B1198" s="51" t="s">
        <v>21</v>
      </c>
      <c r="C1198" s="3" t="s">
        <v>250</v>
      </c>
      <c r="D1198" s="31" t="s">
        <v>2669</v>
      </c>
      <c r="E1198" s="23" t="s">
        <v>2732</v>
      </c>
      <c r="F1198" s="24">
        <v>39136</v>
      </c>
      <c r="G1198" s="3" t="s">
        <v>1237</v>
      </c>
      <c r="H1198" s="4" t="s">
        <v>1238</v>
      </c>
      <c r="I1198" s="4" t="s">
        <v>1239</v>
      </c>
      <c r="J1198" s="16">
        <v>120</v>
      </c>
      <c r="K1198" s="16">
        <v>0</v>
      </c>
      <c r="L1198" s="9">
        <v>0</v>
      </c>
      <c r="M1198" s="9">
        <v>0</v>
      </c>
      <c r="N1198" s="10">
        <v>0</v>
      </c>
      <c r="O1198" s="53">
        <v>0</v>
      </c>
    </row>
    <row r="1199" spans="2:15" x14ac:dyDescent="0.25">
      <c r="B1199" s="51" t="s">
        <v>21</v>
      </c>
      <c r="C1199" s="3" t="s">
        <v>250</v>
      </c>
      <c r="D1199" s="31" t="s">
        <v>2669</v>
      </c>
      <c r="E1199" s="23" t="s">
        <v>2732</v>
      </c>
      <c r="F1199" s="24">
        <v>39136</v>
      </c>
      <c r="G1199" s="3" t="s">
        <v>1240</v>
      </c>
      <c r="H1199" s="4" t="s">
        <v>360</v>
      </c>
      <c r="I1199" s="4" t="s">
        <v>105</v>
      </c>
      <c r="J1199" s="16">
        <v>140</v>
      </c>
      <c r="K1199" s="16">
        <v>0</v>
      </c>
      <c r="L1199" s="9">
        <v>0</v>
      </c>
      <c r="M1199" s="9">
        <v>0</v>
      </c>
      <c r="N1199" s="10">
        <v>0</v>
      </c>
      <c r="O1199" s="53">
        <v>0</v>
      </c>
    </row>
    <row r="1200" spans="2:15" x14ac:dyDescent="0.25">
      <c r="B1200" s="51" t="s">
        <v>21</v>
      </c>
      <c r="C1200" s="3" t="s">
        <v>250</v>
      </c>
      <c r="D1200" s="31" t="s">
        <v>2669</v>
      </c>
      <c r="E1200" s="23" t="s">
        <v>2732</v>
      </c>
      <c r="F1200" s="24">
        <v>39136</v>
      </c>
      <c r="G1200" s="3" t="s">
        <v>1241</v>
      </c>
      <c r="H1200" s="4" t="s">
        <v>1242</v>
      </c>
      <c r="I1200" s="4" t="s">
        <v>414</v>
      </c>
      <c r="J1200" s="16">
        <v>160</v>
      </c>
      <c r="K1200" s="16">
        <v>0</v>
      </c>
      <c r="L1200" s="9">
        <v>0</v>
      </c>
      <c r="M1200" s="9">
        <v>0</v>
      </c>
      <c r="N1200" s="10">
        <v>0</v>
      </c>
      <c r="O1200" s="53">
        <v>0</v>
      </c>
    </row>
    <row r="1201" spans="2:15" x14ac:dyDescent="0.25">
      <c r="B1201" s="51" t="s">
        <v>21</v>
      </c>
      <c r="C1201" s="3" t="s">
        <v>250</v>
      </c>
      <c r="D1201" s="31" t="s">
        <v>2669</v>
      </c>
      <c r="E1201" s="23" t="s">
        <v>2732</v>
      </c>
      <c r="F1201" s="24">
        <v>39136</v>
      </c>
      <c r="G1201" s="3" t="s">
        <v>1243</v>
      </c>
      <c r="H1201" s="4" t="s">
        <v>360</v>
      </c>
      <c r="I1201" s="4" t="s">
        <v>54</v>
      </c>
      <c r="J1201" s="16">
        <v>140</v>
      </c>
      <c r="K1201" s="16">
        <v>0</v>
      </c>
      <c r="L1201" s="9">
        <v>0</v>
      </c>
      <c r="M1201" s="9">
        <v>0</v>
      </c>
      <c r="N1201" s="10">
        <v>0</v>
      </c>
      <c r="O1201" s="53">
        <v>0</v>
      </c>
    </row>
    <row r="1202" spans="2:15" x14ac:dyDescent="0.25">
      <c r="B1202" s="51" t="s">
        <v>21</v>
      </c>
      <c r="C1202" s="3" t="s">
        <v>250</v>
      </c>
      <c r="D1202" s="31" t="s">
        <v>2669</v>
      </c>
      <c r="E1202" s="23" t="s">
        <v>2732</v>
      </c>
      <c r="F1202" s="24">
        <v>39136</v>
      </c>
      <c r="G1202" s="3" t="s">
        <v>1244</v>
      </c>
      <c r="H1202" s="4" t="s">
        <v>1238</v>
      </c>
      <c r="I1202" s="4" t="s">
        <v>54</v>
      </c>
      <c r="J1202" s="16">
        <v>120</v>
      </c>
      <c r="K1202" s="16">
        <v>0</v>
      </c>
      <c r="L1202" s="9">
        <v>0</v>
      </c>
      <c r="M1202" s="9">
        <v>0</v>
      </c>
      <c r="N1202" s="10">
        <v>0</v>
      </c>
      <c r="O1202" s="53">
        <v>0</v>
      </c>
    </row>
    <row r="1203" spans="2:15" x14ac:dyDescent="0.25">
      <c r="B1203" s="51" t="s">
        <v>21</v>
      </c>
      <c r="C1203" s="3" t="s">
        <v>250</v>
      </c>
      <c r="D1203" s="31" t="s">
        <v>2669</v>
      </c>
      <c r="E1203" s="23" t="s">
        <v>2732</v>
      </c>
      <c r="F1203" s="24">
        <v>39136</v>
      </c>
      <c r="G1203" s="3" t="s">
        <v>1245</v>
      </c>
      <c r="H1203" s="4" t="s">
        <v>1246</v>
      </c>
      <c r="I1203" s="4" t="s">
        <v>85</v>
      </c>
      <c r="J1203" s="16">
        <v>360</v>
      </c>
      <c r="K1203" s="16">
        <v>0</v>
      </c>
      <c r="L1203" s="9">
        <v>0</v>
      </c>
      <c r="M1203" s="9">
        <v>0</v>
      </c>
      <c r="N1203" s="10">
        <v>0</v>
      </c>
      <c r="O1203" s="53">
        <v>0</v>
      </c>
    </row>
    <row r="1204" spans="2:15" x14ac:dyDescent="0.25">
      <c r="B1204" s="51" t="s">
        <v>21</v>
      </c>
      <c r="C1204" s="3" t="s">
        <v>250</v>
      </c>
      <c r="D1204" s="31" t="s">
        <v>2669</v>
      </c>
      <c r="E1204" s="23" t="s">
        <v>2732</v>
      </c>
      <c r="F1204" s="24">
        <v>39136</v>
      </c>
      <c r="G1204" s="3" t="s">
        <v>1247</v>
      </c>
      <c r="H1204" s="4" t="s">
        <v>360</v>
      </c>
      <c r="I1204" s="4" t="s">
        <v>44</v>
      </c>
      <c r="J1204" s="16">
        <v>140</v>
      </c>
      <c r="K1204" s="16">
        <v>0</v>
      </c>
      <c r="L1204" s="9">
        <v>0</v>
      </c>
      <c r="M1204" s="9">
        <v>0</v>
      </c>
      <c r="N1204" s="10">
        <v>0</v>
      </c>
      <c r="O1204" s="53">
        <v>0</v>
      </c>
    </row>
    <row r="1205" spans="2:15" x14ac:dyDescent="0.25">
      <c r="B1205" s="51" t="s">
        <v>21</v>
      </c>
      <c r="C1205" s="3" t="s">
        <v>250</v>
      </c>
      <c r="D1205" s="31" t="s">
        <v>2669</v>
      </c>
      <c r="E1205" s="23" t="s">
        <v>2732</v>
      </c>
      <c r="F1205" s="24">
        <v>39136</v>
      </c>
      <c r="G1205" s="3" t="s">
        <v>1248</v>
      </c>
      <c r="H1205" s="4" t="s">
        <v>1229</v>
      </c>
      <c r="I1205" s="4" t="s">
        <v>39</v>
      </c>
      <c r="J1205" s="16">
        <v>130</v>
      </c>
      <c r="K1205" s="16">
        <v>0</v>
      </c>
      <c r="L1205" s="9">
        <v>0</v>
      </c>
      <c r="M1205" s="9">
        <v>0</v>
      </c>
      <c r="N1205" s="10">
        <v>0</v>
      </c>
      <c r="O1205" s="53">
        <v>0</v>
      </c>
    </row>
    <row r="1206" spans="2:15" x14ac:dyDescent="0.25">
      <c r="B1206" s="51" t="s">
        <v>21</v>
      </c>
      <c r="C1206" s="3" t="s">
        <v>250</v>
      </c>
      <c r="D1206" s="31" t="s">
        <v>2669</v>
      </c>
      <c r="E1206" s="23" t="s">
        <v>2732</v>
      </c>
      <c r="F1206" s="24">
        <v>39136</v>
      </c>
      <c r="G1206" s="3" t="s">
        <v>1249</v>
      </c>
      <c r="H1206" s="4" t="s">
        <v>1218</v>
      </c>
      <c r="I1206" s="4" t="s">
        <v>44</v>
      </c>
      <c r="J1206" s="16">
        <v>170</v>
      </c>
      <c r="K1206" s="16">
        <v>0</v>
      </c>
      <c r="L1206" s="9">
        <v>0</v>
      </c>
      <c r="M1206" s="9">
        <v>0</v>
      </c>
      <c r="N1206" s="10">
        <v>0</v>
      </c>
      <c r="O1206" s="53">
        <v>0</v>
      </c>
    </row>
    <row r="1207" spans="2:15" x14ac:dyDescent="0.25">
      <c r="B1207" s="51" t="s">
        <v>21</v>
      </c>
      <c r="C1207" s="3" t="s">
        <v>250</v>
      </c>
      <c r="D1207" s="31" t="s">
        <v>2669</v>
      </c>
      <c r="E1207" s="23" t="s">
        <v>2732</v>
      </c>
      <c r="F1207" s="24">
        <v>39136</v>
      </c>
      <c r="G1207" s="3" t="s">
        <v>1250</v>
      </c>
      <c r="H1207" s="4" t="s">
        <v>1238</v>
      </c>
      <c r="I1207" s="4" t="s">
        <v>223</v>
      </c>
      <c r="J1207" s="16">
        <v>120</v>
      </c>
      <c r="K1207" s="16">
        <v>0</v>
      </c>
      <c r="L1207" s="9">
        <v>0</v>
      </c>
      <c r="M1207" s="9">
        <v>0</v>
      </c>
      <c r="N1207" s="10">
        <v>0</v>
      </c>
      <c r="O1207" s="53">
        <v>0</v>
      </c>
    </row>
    <row r="1208" spans="2:15" x14ac:dyDescent="0.25">
      <c r="B1208" s="51" t="s">
        <v>21</v>
      </c>
      <c r="C1208" s="3" t="s">
        <v>250</v>
      </c>
      <c r="D1208" s="31" t="s">
        <v>2669</v>
      </c>
      <c r="E1208" s="23" t="s">
        <v>2732</v>
      </c>
      <c r="F1208" s="24">
        <v>39136</v>
      </c>
      <c r="G1208" s="3" t="s">
        <v>1251</v>
      </c>
      <c r="H1208" s="4" t="s">
        <v>1242</v>
      </c>
      <c r="I1208" s="4" t="s">
        <v>1252</v>
      </c>
      <c r="J1208" s="16">
        <v>160</v>
      </c>
      <c r="K1208" s="16">
        <v>0</v>
      </c>
      <c r="L1208" s="9">
        <v>0</v>
      </c>
      <c r="M1208" s="9">
        <v>0</v>
      </c>
      <c r="N1208" s="10">
        <v>0</v>
      </c>
      <c r="O1208" s="53">
        <v>0</v>
      </c>
    </row>
    <row r="1209" spans="2:15" x14ac:dyDescent="0.25">
      <c r="B1209" s="51" t="s">
        <v>21</v>
      </c>
      <c r="C1209" s="3" t="s">
        <v>250</v>
      </c>
      <c r="D1209" s="31" t="s">
        <v>2669</v>
      </c>
      <c r="E1209" s="23" t="s">
        <v>2732</v>
      </c>
      <c r="F1209" s="24">
        <v>39136</v>
      </c>
      <c r="G1209" s="3" t="s">
        <v>1253</v>
      </c>
      <c r="H1209" s="4" t="s">
        <v>1238</v>
      </c>
      <c r="I1209" s="4" t="s">
        <v>44</v>
      </c>
      <c r="J1209" s="16">
        <v>120</v>
      </c>
      <c r="K1209" s="16">
        <v>0</v>
      </c>
      <c r="L1209" s="9">
        <v>0</v>
      </c>
      <c r="M1209" s="9">
        <v>0</v>
      </c>
      <c r="N1209" s="10">
        <v>0</v>
      </c>
      <c r="O1209" s="53">
        <v>0</v>
      </c>
    </row>
    <row r="1210" spans="2:15" x14ac:dyDescent="0.25">
      <c r="B1210" s="51" t="s">
        <v>21</v>
      </c>
      <c r="C1210" s="3" t="s">
        <v>250</v>
      </c>
      <c r="D1210" s="31" t="s">
        <v>2669</v>
      </c>
      <c r="E1210" s="23" t="s">
        <v>2732</v>
      </c>
      <c r="F1210" s="24">
        <v>39136</v>
      </c>
      <c r="G1210" s="3" t="s">
        <v>1254</v>
      </c>
      <c r="H1210" s="4" t="s">
        <v>360</v>
      </c>
      <c r="I1210" s="4" t="s">
        <v>66</v>
      </c>
      <c r="J1210" s="16">
        <v>140</v>
      </c>
      <c r="K1210" s="16">
        <v>0</v>
      </c>
      <c r="L1210" s="9">
        <v>0</v>
      </c>
      <c r="M1210" s="9">
        <v>0</v>
      </c>
      <c r="N1210" s="10">
        <v>0</v>
      </c>
      <c r="O1210" s="53">
        <v>0</v>
      </c>
    </row>
    <row r="1211" spans="2:15" x14ac:dyDescent="0.25">
      <c r="B1211" s="51" t="s">
        <v>21</v>
      </c>
      <c r="C1211" s="3" t="s">
        <v>250</v>
      </c>
      <c r="D1211" s="31" t="s">
        <v>2669</v>
      </c>
      <c r="E1211" s="23" t="s">
        <v>2732</v>
      </c>
      <c r="F1211" s="24">
        <v>39136</v>
      </c>
      <c r="G1211" s="3" t="s">
        <v>1255</v>
      </c>
      <c r="H1211" s="4" t="s">
        <v>1231</v>
      </c>
      <c r="I1211" s="4" t="s">
        <v>66</v>
      </c>
      <c r="J1211" s="16">
        <v>360</v>
      </c>
      <c r="K1211" s="16">
        <v>0</v>
      </c>
      <c r="L1211" s="9">
        <v>0</v>
      </c>
      <c r="M1211" s="9">
        <v>0</v>
      </c>
      <c r="N1211" s="10">
        <v>0</v>
      </c>
      <c r="O1211" s="53">
        <v>0</v>
      </c>
    </row>
    <row r="1212" spans="2:15" x14ac:dyDescent="0.25">
      <c r="B1212" s="51" t="s">
        <v>21</v>
      </c>
      <c r="C1212" s="3" t="s">
        <v>250</v>
      </c>
      <c r="D1212" s="31" t="s">
        <v>2669</v>
      </c>
      <c r="E1212" s="23" t="s">
        <v>2732</v>
      </c>
      <c r="F1212" s="24">
        <v>39136</v>
      </c>
      <c r="G1212" s="3" t="s">
        <v>1256</v>
      </c>
      <c r="H1212" s="4" t="s">
        <v>1218</v>
      </c>
      <c r="I1212" s="4" t="s">
        <v>44</v>
      </c>
      <c r="J1212" s="16">
        <v>170</v>
      </c>
      <c r="K1212" s="16">
        <v>0</v>
      </c>
      <c r="L1212" s="9">
        <v>0</v>
      </c>
      <c r="M1212" s="9">
        <v>0</v>
      </c>
      <c r="N1212" s="10">
        <v>0</v>
      </c>
      <c r="O1212" s="53">
        <v>0</v>
      </c>
    </row>
    <row r="1213" spans="2:15" x14ac:dyDescent="0.25">
      <c r="B1213" s="51" t="s">
        <v>21</v>
      </c>
      <c r="C1213" s="3" t="s">
        <v>250</v>
      </c>
      <c r="D1213" s="31" t="s">
        <v>2669</v>
      </c>
      <c r="E1213" s="23" t="s">
        <v>2732</v>
      </c>
      <c r="F1213" s="24">
        <v>39147</v>
      </c>
      <c r="G1213" s="3" t="s">
        <v>1257</v>
      </c>
      <c r="H1213" s="4" t="s">
        <v>717</v>
      </c>
      <c r="I1213" s="4" t="s">
        <v>42</v>
      </c>
      <c r="J1213" s="16">
        <v>126</v>
      </c>
      <c r="K1213" s="16">
        <v>0</v>
      </c>
      <c r="L1213" s="9">
        <v>0</v>
      </c>
      <c r="M1213" s="9">
        <v>0</v>
      </c>
      <c r="N1213" s="10">
        <v>0</v>
      </c>
      <c r="O1213" s="53">
        <v>0</v>
      </c>
    </row>
    <row r="1214" spans="2:15" x14ac:dyDescent="0.25">
      <c r="B1214" s="51" t="s">
        <v>21</v>
      </c>
      <c r="C1214" s="3" t="s">
        <v>250</v>
      </c>
      <c r="D1214" s="31" t="s">
        <v>2669</v>
      </c>
      <c r="E1214" s="23" t="s">
        <v>2732</v>
      </c>
      <c r="F1214" s="24">
        <v>39147</v>
      </c>
      <c r="G1214" s="3" t="s">
        <v>1258</v>
      </c>
      <c r="H1214" s="4" t="s">
        <v>1259</v>
      </c>
      <c r="I1214" s="4" t="s">
        <v>42</v>
      </c>
      <c r="J1214" s="16">
        <v>51</v>
      </c>
      <c r="K1214" s="16">
        <v>0</v>
      </c>
      <c r="L1214" s="9">
        <v>0</v>
      </c>
      <c r="M1214" s="9">
        <v>0</v>
      </c>
      <c r="N1214" s="10">
        <v>0</v>
      </c>
      <c r="O1214" s="53">
        <v>0</v>
      </c>
    </row>
    <row r="1215" spans="2:15" x14ac:dyDescent="0.25">
      <c r="B1215" s="51" t="s">
        <v>21</v>
      </c>
      <c r="C1215" s="3" t="s">
        <v>250</v>
      </c>
      <c r="D1215" s="31" t="s">
        <v>2669</v>
      </c>
      <c r="E1215" s="23" t="s">
        <v>2732</v>
      </c>
      <c r="F1215" s="24">
        <v>39147</v>
      </c>
      <c r="G1215" s="3" t="s">
        <v>1260</v>
      </c>
      <c r="H1215" s="4" t="s">
        <v>1259</v>
      </c>
      <c r="I1215" s="4" t="s">
        <v>42</v>
      </c>
      <c r="J1215" s="16">
        <v>30</v>
      </c>
      <c r="K1215" s="16">
        <v>0</v>
      </c>
      <c r="L1215" s="9">
        <v>0</v>
      </c>
      <c r="M1215" s="9">
        <v>0</v>
      </c>
      <c r="N1215" s="10">
        <v>0</v>
      </c>
      <c r="O1215" s="53">
        <v>0</v>
      </c>
    </row>
    <row r="1216" spans="2:15" x14ac:dyDescent="0.25">
      <c r="B1216" s="51" t="s">
        <v>21</v>
      </c>
      <c r="C1216" s="3" t="s">
        <v>250</v>
      </c>
      <c r="D1216" s="31" t="s">
        <v>2669</v>
      </c>
      <c r="E1216" s="23" t="s">
        <v>2732</v>
      </c>
      <c r="F1216" s="24">
        <v>39147</v>
      </c>
      <c r="G1216" s="3" t="s">
        <v>1261</v>
      </c>
      <c r="H1216" s="4" t="s">
        <v>1259</v>
      </c>
      <c r="I1216" s="4" t="s">
        <v>42</v>
      </c>
      <c r="J1216" s="16">
        <v>51</v>
      </c>
      <c r="K1216" s="16">
        <v>0</v>
      </c>
      <c r="L1216" s="9">
        <v>0</v>
      </c>
      <c r="M1216" s="9">
        <v>0</v>
      </c>
      <c r="N1216" s="10">
        <v>0</v>
      </c>
      <c r="O1216" s="53">
        <v>0</v>
      </c>
    </row>
    <row r="1217" spans="2:15" x14ac:dyDescent="0.25">
      <c r="B1217" s="51" t="s">
        <v>21</v>
      </c>
      <c r="C1217" s="3" t="s">
        <v>250</v>
      </c>
      <c r="D1217" s="31" t="s">
        <v>2669</v>
      </c>
      <c r="E1217" s="23" t="s">
        <v>2732</v>
      </c>
      <c r="F1217" s="24">
        <v>39147</v>
      </c>
      <c r="G1217" s="3" t="s">
        <v>1262</v>
      </c>
      <c r="H1217" s="4" t="s">
        <v>1259</v>
      </c>
      <c r="I1217" s="4" t="s">
        <v>39</v>
      </c>
      <c r="J1217" s="16">
        <v>51</v>
      </c>
      <c r="K1217" s="16">
        <v>0</v>
      </c>
      <c r="L1217" s="9">
        <v>0</v>
      </c>
      <c r="M1217" s="9">
        <v>0</v>
      </c>
      <c r="N1217" s="10">
        <v>0</v>
      </c>
      <c r="O1217" s="53">
        <v>0</v>
      </c>
    </row>
    <row r="1218" spans="2:15" x14ac:dyDescent="0.25">
      <c r="B1218" s="51" t="s">
        <v>21</v>
      </c>
      <c r="C1218" s="3" t="s">
        <v>250</v>
      </c>
      <c r="D1218" s="31" t="s">
        <v>2669</v>
      </c>
      <c r="E1218" s="23" t="s">
        <v>2732</v>
      </c>
      <c r="F1218" s="24">
        <v>39147</v>
      </c>
      <c r="G1218" s="3" t="s">
        <v>1263</v>
      </c>
      <c r="H1218" s="4" t="s">
        <v>717</v>
      </c>
      <c r="I1218" s="4" t="s">
        <v>39</v>
      </c>
      <c r="J1218" s="16">
        <v>126</v>
      </c>
      <c r="K1218" s="16">
        <v>0</v>
      </c>
      <c r="L1218" s="9">
        <v>0</v>
      </c>
      <c r="M1218" s="9">
        <v>0</v>
      </c>
      <c r="N1218" s="10">
        <v>0</v>
      </c>
      <c r="O1218" s="53">
        <v>0</v>
      </c>
    </row>
    <row r="1219" spans="2:15" x14ac:dyDescent="0.25">
      <c r="B1219" s="51" t="s">
        <v>21</v>
      </c>
      <c r="C1219" s="3" t="s">
        <v>250</v>
      </c>
      <c r="D1219" s="31" t="s">
        <v>2669</v>
      </c>
      <c r="E1219" s="23" t="s">
        <v>2732</v>
      </c>
      <c r="F1219" s="24">
        <v>39147</v>
      </c>
      <c r="G1219" s="3" t="s">
        <v>1264</v>
      </c>
      <c r="H1219" s="4" t="s">
        <v>1265</v>
      </c>
      <c r="I1219" s="4" t="s">
        <v>482</v>
      </c>
      <c r="J1219" s="16">
        <v>149</v>
      </c>
      <c r="K1219" s="16">
        <v>0</v>
      </c>
      <c r="L1219" s="9">
        <v>0</v>
      </c>
      <c r="M1219" s="9">
        <v>0</v>
      </c>
      <c r="N1219" s="10">
        <v>0</v>
      </c>
      <c r="O1219" s="53">
        <v>0</v>
      </c>
    </row>
    <row r="1220" spans="2:15" x14ac:dyDescent="0.25">
      <c r="B1220" s="51" t="s">
        <v>21</v>
      </c>
      <c r="C1220" s="3" t="s">
        <v>250</v>
      </c>
      <c r="D1220" s="31" t="s">
        <v>2669</v>
      </c>
      <c r="E1220" s="23" t="s">
        <v>2732</v>
      </c>
      <c r="F1220" s="24">
        <v>39147</v>
      </c>
      <c r="G1220" s="3" t="s">
        <v>1266</v>
      </c>
      <c r="H1220" s="4" t="s">
        <v>1259</v>
      </c>
      <c r="I1220" s="4" t="s">
        <v>66</v>
      </c>
      <c r="J1220" s="16">
        <v>51</v>
      </c>
      <c r="K1220" s="16">
        <v>0</v>
      </c>
      <c r="L1220" s="9">
        <v>0</v>
      </c>
      <c r="M1220" s="9">
        <v>0</v>
      </c>
      <c r="N1220" s="10">
        <v>0</v>
      </c>
      <c r="O1220" s="53">
        <v>0</v>
      </c>
    </row>
    <row r="1221" spans="2:15" x14ac:dyDescent="0.25">
      <c r="B1221" s="51" t="s">
        <v>21</v>
      </c>
      <c r="C1221" s="3" t="s">
        <v>250</v>
      </c>
      <c r="D1221" s="31" t="s">
        <v>2669</v>
      </c>
      <c r="E1221" s="23" t="s">
        <v>2732</v>
      </c>
      <c r="F1221" s="24">
        <v>39147</v>
      </c>
      <c r="G1221" s="3" t="s">
        <v>1267</v>
      </c>
      <c r="H1221" s="4" t="s">
        <v>1259</v>
      </c>
      <c r="I1221" s="4" t="s">
        <v>44</v>
      </c>
      <c r="J1221" s="16">
        <v>51</v>
      </c>
      <c r="K1221" s="16">
        <v>0</v>
      </c>
      <c r="L1221" s="9">
        <v>0</v>
      </c>
      <c r="M1221" s="9">
        <v>0</v>
      </c>
      <c r="N1221" s="10">
        <v>0</v>
      </c>
      <c r="O1221" s="53">
        <v>0</v>
      </c>
    </row>
    <row r="1222" spans="2:15" x14ac:dyDescent="0.25">
      <c r="B1222" s="51" t="s">
        <v>21</v>
      </c>
      <c r="C1222" s="3" t="s">
        <v>250</v>
      </c>
      <c r="D1222" s="31" t="s">
        <v>2669</v>
      </c>
      <c r="E1222" s="23" t="s">
        <v>2732</v>
      </c>
      <c r="F1222" s="24">
        <v>39147</v>
      </c>
      <c r="G1222" s="3" t="s">
        <v>1268</v>
      </c>
      <c r="H1222" s="4" t="s">
        <v>717</v>
      </c>
      <c r="I1222" s="4" t="s">
        <v>29</v>
      </c>
      <c r="J1222" s="16">
        <v>126</v>
      </c>
      <c r="K1222" s="16">
        <v>0</v>
      </c>
      <c r="L1222" s="9">
        <v>0</v>
      </c>
      <c r="M1222" s="9">
        <v>0</v>
      </c>
      <c r="N1222" s="10">
        <v>0</v>
      </c>
      <c r="O1222" s="53">
        <v>0</v>
      </c>
    </row>
    <row r="1223" spans="2:15" x14ac:dyDescent="0.25">
      <c r="B1223" s="51" t="s">
        <v>21</v>
      </c>
      <c r="C1223" s="3" t="s">
        <v>250</v>
      </c>
      <c r="D1223" s="31" t="s">
        <v>2669</v>
      </c>
      <c r="E1223" s="23" t="s">
        <v>2732</v>
      </c>
      <c r="F1223" s="24">
        <v>39147</v>
      </c>
      <c r="G1223" s="3" t="s">
        <v>1269</v>
      </c>
      <c r="H1223" s="4" t="s">
        <v>1259</v>
      </c>
      <c r="I1223" s="4" t="s">
        <v>88</v>
      </c>
      <c r="J1223" s="16">
        <v>51</v>
      </c>
      <c r="K1223" s="16">
        <v>0</v>
      </c>
      <c r="L1223" s="9">
        <v>0</v>
      </c>
      <c r="M1223" s="9">
        <v>0</v>
      </c>
      <c r="N1223" s="10">
        <v>0</v>
      </c>
      <c r="O1223" s="53">
        <v>0</v>
      </c>
    </row>
    <row r="1224" spans="2:15" x14ac:dyDescent="0.25">
      <c r="B1224" s="51" t="s">
        <v>21</v>
      </c>
      <c r="C1224" s="3" t="s">
        <v>250</v>
      </c>
      <c r="D1224" s="31" t="s">
        <v>2669</v>
      </c>
      <c r="E1224" s="23" t="s">
        <v>2732</v>
      </c>
      <c r="F1224" s="24">
        <v>39147</v>
      </c>
      <c r="G1224" s="3" t="s">
        <v>1270</v>
      </c>
      <c r="H1224" s="4" t="s">
        <v>1259</v>
      </c>
      <c r="I1224" s="4" t="s">
        <v>235</v>
      </c>
      <c r="J1224" s="16">
        <v>51</v>
      </c>
      <c r="K1224" s="16">
        <v>0</v>
      </c>
      <c r="L1224" s="9">
        <v>0</v>
      </c>
      <c r="M1224" s="9">
        <v>0</v>
      </c>
      <c r="N1224" s="10">
        <v>0</v>
      </c>
      <c r="O1224" s="53">
        <v>0</v>
      </c>
    </row>
    <row r="1225" spans="2:15" x14ac:dyDescent="0.25">
      <c r="B1225" s="51" t="s">
        <v>21</v>
      </c>
      <c r="C1225" s="3" t="s">
        <v>250</v>
      </c>
      <c r="D1225" s="31" t="s">
        <v>2669</v>
      </c>
      <c r="E1225" s="23" t="s">
        <v>2732</v>
      </c>
      <c r="F1225" s="24">
        <v>39147</v>
      </c>
      <c r="G1225" s="3" t="s">
        <v>1271</v>
      </c>
      <c r="H1225" s="4" t="s">
        <v>1259</v>
      </c>
      <c r="I1225" s="4" t="s">
        <v>42</v>
      </c>
      <c r="J1225" s="16">
        <v>51</v>
      </c>
      <c r="K1225" s="16">
        <v>0</v>
      </c>
      <c r="L1225" s="9">
        <v>0</v>
      </c>
      <c r="M1225" s="9">
        <v>0</v>
      </c>
      <c r="N1225" s="10">
        <v>0</v>
      </c>
      <c r="O1225" s="53">
        <v>0</v>
      </c>
    </row>
    <row r="1226" spans="2:15" x14ac:dyDescent="0.25">
      <c r="B1226" s="51" t="s">
        <v>21</v>
      </c>
      <c r="C1226" s="3" t="s">
        <v>250</v>
      </c>
      <c r="D1226" s="31" t="s">
        <v>2669</v>
      </c>
      <c r="E1226" s="23" t="s">
        <v>2732</v>
      </c>
      <c r="F1226" s="24">
        <v>39147</v>
      </c>
      <c r="G1226" s="3" t="s">
        <v>1272</v>
      </c>
      <c r="H1226" s="4" t="s">
        <v>1259</v>
      </c>
      <c r="I1226" s="4" t="s">
        <v>42</v>
      </c>
      <c r="J1226" s="16">
        <v>51</v>
      </c>
      <c r="K1226" s="16">
        <v>0</v>
      </c>
      <c r="L1226" s="9">
        <v>0</v>
      </c>
      <c r="M1226" s="9">
        <v>0</v>
      </c>
      <c r="N1226" s="10">
        <v>0</v>
      </c>
      <c r="O1226" s="53">
        <v>0</v>
      </c>
    </row>
    <row r="1227" spans="2:15" x14ac:dyDescent="0.25">
      <c r="B1227" s="51" t="s">
        <v>21</v>
      </c>
      <c r="C1227" s="3" t="s">
        <v>250</v>
      </c>
      <c r="D1227" s="31" t="s">
        <v>2669</v>
      </c>
      <c r="E1227" s="23" t="s">
        <v>2732</v>
      </c>
      <c r="F1227" s="24">
        <v>39147</v>
      </c>
      <c r="G1227" s="3" t="s">
        <v>1273</v>
      </c>
      <c r="H1227" s="4" t="s">
        <v>1259</v>
      </c>
      <c r="I1227" s="4" t="s">
        <v>42</v>
      </c>
      <c r="J1227" s="16">
        <v>51</v>
      </c>
      <c r="K1227" s="16">
        <v>0</v>
      </c>
      <c r="L1227" s="9">
        <v>0</v>
      </c>
      <c r="M1227" s="9">
        <v>0</v>
      </c>
      <c r="N1227" s="10">
        <v>0</v>
      </c>
      <c r="O1227" s="53">
        <v>0</v>
      </c>
    </row>
    <row r="1228" spans="2:15" x14ac:dyDescent="0.25">
      <c r="B1228" s="51" t="s">
        <v>21</v>
      </c>
      <c r="C1228" s="3" t="s">
        <v>250</v>
      </c>
      <c r="D1228" s="31" t="s">
        <v>2669</v>
      </c>
      <c r="E1228" s="23" t="s">
        <v>2732</v>
      </c>
      <c r="F1228" s="24">
        <v>39147</v>
      </c>
      <c r="G1228" s="3" t="s">
        <v>1274</v>
      </c>
      <c r="H1228" s="4" t="s">
        <v>1259</v>
      </c>
      <c r="I1228" s="4" t="s">
        <v>54</v>
      </c>
      <c r="J1228" s="16">
        <v>51</v>
      </c>
      <c r="K1228" s="16">
        <v>0</v>
      </c>
      <c r="L1228" s="9">
        <v>0</v>
      </c>
      <c r="M1228" s="9">
        <v>0</v>
      </c>
      <c r="N1228" s="10">
        <v>0</v>
      </c>
      <c r="O1228" s="53">
        <v>0</v>
      </c>
    </row>
    <row r="1229" spans="2:15" x14ac:dyDescent="0.25">
      <c r="B1229" s="51" t="s">
        <v>21</v>
      </c>
      <c r="C1229" s="3" t="s">
        <v>250</v>
      </c>
      <c r="D1229" s="31" t="s">
        <v>2669</v>
      </c>
      <c r="E1229" s="23" t="s">
        <v>2732</v>
      </c>
      <c r="F1229" s="24">
        <v>39147</v>
      </c>
      <c r="G1229" s="3" t="s">
        <v>1275</v>
      </c>
      <c r="H1229" s="4" t="s">
        <v>1259</v>
      </c>
      <c r="I1229" s="4" t="s">
        <v>54</v>
      </c>
      <c r="J1229" s="16">
        <v>51</v>
      </c>
      <c r="K1229" s="16">
        <v>0</v>
      </c>
      <c r="L1229" s="9">
        <v>0</v>
      </c>
      <c r="M1229" s="9">
        <v>0</v>
      </c>
      <c r="N1229" s="10">
        <v>0</v>
      </c>
      <c r="O1229" s="53">
        <v>0</v>
      </c>
    </row>
    <row r="1230" spans="2:15" x14ac:dyDescent="0.25">
      <c r="B1230" s="51" t="s">
        <v>21</v>
      </c>
      <c r="C1230" s="3" t="s">
        <v>250</v>
      </c>
      <c r="D1230" s="31" t="s">
        <v>2669</v>
      </c>
      <c r="E1230" s="23" t="s">
        <v>2732</v>
      </c>
      <c r="F1230" s="24">
        <v>39147</v>
      </c>
      <c r="G1230" s="3" t="s">
        <v>1276</v>
      </c>
      <c r="H1230" s="4" t="s">
        <v>1277</v>
      </c>
      <c r="I1230" s="4" t="s">
        <v>54</v>
      </c>
      <c r="J1230" s="16">
        <v>828</v>
      </c>
      <c r="K1230" s="16">
        <v>0</v>
      </c>
      <c r="L1230" s="9">
        <v>0</v>
      </c>
      <c r="M1230" s="9">
        <v>0</v>
      </c>
      <c r="N1230" s="10">
        <v>0</v>
      </c>
      <c r="O1230" s="53">
        <v>0</v>
      </c>
    </row>
    <row r="1231" spans="2:15" x14ac:dyDescent="0.25">
      <c r="B1231" s="51" t="s">
        <v>21</v>
      </c>
      <c r="C1231" s="3" t="s">
        <v>250</v>
      </c>
      <c r="D1231" s="31" t="s">
        <v>2669</v>
      </c>
      <c r="E1231" s="23" t="s">
        <v>2732</v>
      </c>
      <c r="F1231" s="24">
        <v>39147</v>
      </c>
      <c r="G1231" s="3" t="s">
        <v>1278</v>
      </c>
      <c r="H1231" s="4" t="s">
        <v>1259</v>
      </c>
      <c r="I1231" s="4" t="s">
        <v>235</v>
      </c>
      <c r="J1231" s="16">
        <v>51</v>
      </c>
      <c r="K1231" s="16">
        <v>0</v>
      </c>
      <c r="L1231" s="9">
        <v>0</v>
      </c>
      <c r="M1231" s="9">
        <v>0</v>
      </c>
      <c r="N1231" s="10">
        <v>0</v>
      </c>
      <c r="O1231" s="53">
        <v>0</v>
      </c>
    </row>
    <row r="1232" spans="2:15" x14ac:dyDescent="0.25">
      <c r="B1232" s="51" t="s">
        <v>21</v>
      </c>
      <c r="C1232" s="3" t="s">
        <v>250</v>
      </c>
      <c r="D1232" s="31" t="s">
        <v>2669</v>
      </c>
      <c r="E1232" s="23" t="s">
        <v>2732</v>
      </c>
      <c r="F1232" s="24">
        <v>39147</v>
      </c>
      <c r="G1232" s="3" t="s">
        <v>1279</v>
      </c>
      <c r="H1232" s="4" t="s">
        <v>1259</v>
      </c>
      <c r="I1232" s="4" t="s">
        <v>227</v>
      </c>
      <c r="J1232" s="16">
        <v>51</v>
      </c>
      <c r="K1232" s="16">
        <v>0</v>
      </c>
      <c r="L1232" s="9">
        <v>0</v>
      </c>
      <c r="M1232" s="9">
        <v>0</v>
      </c>
      <c r="N1232" s="10">
        <v>0</v>
      </c>
      <c r="O1232" s="53">
        <v>0</v>
      </c>
    </row>
    <row r="1233" spans="2:15" x14ac:dyDescent="0.25">
      <c r="B1233" s="51" t="s">
        <v>21</v>
      </c>
      <c r="C1233" s="3" t="s">
        <v>250</v>
      </c>
      <c r="D1233" s="31" t="s">
        <v>2669</v>
      </c>
      <c r="E1233" s="23" t="s">
        <v>2732</v>
      </c>
      <c r="F1233" s="24">
        <v>39147</v>
      </c>
      <c r="G1233" s="3" t="s">
        <v>1280</v>
      </c>
      <c r="H1233" s="4" t="s">
        <v>1259</v>
      </c>
      <c r="I1233" s="4" t="s">
        <v>32</v>
      </c>
      <c r="J1233" s="16">
        <v>51</v>
      </c>
      <c r="K1233" s="16">
        <v>0</v>
      </c>
      <c r="L1233" s="9">
        <v>0</v>
      </c>
      <c r="M1233" s="9">
        <v>0</v>
      </c>
      <c r="N1233" s="10">
        <v>0</v>
      </c>
      <c r="O1233" s="53">
        <v>0</v>
      </c>
    </row>
    <row r="1234" spans="2:15" x14ac:dyDescent="0.25">
      <c r="B1234" s="51" t="s">
        <v>21</v>
      </c>
      <c r="C1234" s="3" t="s">
        <v>250</v>
      </c>
      <c r="D1234" s="31" t="s">
        <v>2669</v>
      </c>
      <c r="E1234" s="23" t="s">
        <v>2732</v>
      </c>
      <c r="F1234" s="24">
        <v>39147</v>
      </c>
      <c r="G1234" s="3" t="s">
        <v>1281</v>
      </c>
      <c r="H1234" s="4" t="s">
        <v>1259</v>
      </c>
      <c r="I1234" s="4" t="s">
        <v>54</v>
      </c>
      <c r="J1234" s="16">
        <v>51</v>
      </c>
      <c r="K1234" s="16">
        <v>0</v>
      </c>
      <c r="L1234" s="9">
        <v>0</v>
      </c>
      <c r="M1234" s="9">
        <v>0</v>
      </c>
      <c r="N1234" s="10">
        <v>0</v>
      </c>
      <c r="O1234" s="53">
        <v>0</v>
      </c>
    </row>
    <row r="1235" spans="2:15" x14ac:dyDescent="0.25">
      <c r="B1235" s="51" t="s">
        <v>21</v>
      </c>
      <c r="C1235" s="3" t="s">
        <v>250</v>
      </c>
      <c r="D1235" s="31" t="s">
        <v>2669</v>
      </c>
      <c r="E1235" s="23" t="s">
        <v>2732</v>
      </c>
      <c r="F1235" s="24">
        <v>39147</v>
      </c>
      <c r="G1235" s="3" t="s">
        <v>1282</v>
      </c>
      <c r="H1235" s="4" t="s">
        <v>1283</v>
      </c>
      <c r="I1235" s="4" t="s">
        <v>42</v>
      </c>
      <c r="J1235" s="16">
        <v>291.64999999999998</v>
      </c>
      <c r="K1235" s="16">
        <v>0</v>
      </c>
      <c r="L1235" s="9">
        <v>0</v>
      </c>
      <c r="M1235" s="9">
        <v>0</v>
      </c>
      <c r="N1235" s="10">
        <v>0</v>
      </c>
      <c r="O1235" s="53">
        <v>0</v>
      </c>
    </row>
    <row r="1236" spans="2:15" x14ac:dyDescent="0.25">
      <c r="B1236" s="51" t="s">
        <v>21</v>
      </c>
      <c r="C1236" s="3" t="s">
        <v>250</v>
      </c>
      <c r="D1236" s="31" t="s">
        <v>2669</v>
      </c>
      <c r="E1236" s="23" t="s">
        <v>2732</v>
      </c>
      <c r="F1236" s="24">
        <v>39149</v>
      </c>
      <c r="G1236" s="3" t="s">
        <v>1284</v>
      </c>
      <c r="H1236" s="4" t="s">
        <v>1285</v>
      </c>
      <c r="I1236" s="4" t="s">
        <v>42</v>
      </c>
      <c r="J1236" s="16">
        <v>274.55</v>
      </c>
      <c r="K1236" s="16">
        <v>0</v>
      </c>
      <c r="L1236" s="9">
        <v>0</v>
      </c>
      <c r="M1236" s="9">
        <v>0</v>
      </c>
      <c r="N1236" s="10">
        <v>0</v>
      </c>
      <c r="O1236" s="53">
        <v>0</v>
      </c>
    </row>
    <row r="1237" spans="2:15" x14ac:dyDescent="0.25">
      <c r="B1237" s="51" t="s">
        <v>21</v>
      </c>
      <c r="C1237" s="3" t="s">
        <v>250</v>
      </c>
      <c r="D1237" s="31" t="s">
        <v>2669</v>
      </c>
      <c r="E1237" s="23" t="s">
        <v>2732</v>
      </c>
      <c r="F1237" s="24">
        <v>39150</v>
      </c>
      <c r="G1237" s="3" t="s">
        <v>1286</v>
      </c>
      <c r="H1237" s="4" t="s">
        <v>1287</v>
      </c>
      <c r="I1237" s="4" t="s">
        <v>42</v>
      </c>
      <c r="J1237" s="16">
        <v>150</v>
      </c>
      <c r="K1237" s="16">
        <v>0</v>
      </c>
      <c r="L1237" s="9">
        <v>0</v>
      </c>
      <c r="M1237" s="9">
        <v>0</v>
      </c>
      <c r="N1237" s="10">
        <v>0</v>
      </c>
      <c r="O1237" s="53">
        <v>0</v>
      </c>
    </row>
    <row r="1238" spans="2:15" x14ac:dyDescent="0.25">
      <c r="B1238" s="51" t="s">
        <v>21</v>
      </c>
      <c r="C1238" s="3" t="s">
        <v>250</v>
      </c>
      <c r="D1238" s="31" t="s">
        <v>2669</v>
      </c>
      <c r="E1238" s="23" t="s">
        <v>2732</v>
      </c>
      <c r="F1238" s="24">
        <v>39150</v>
      </c>
      <c r="G1238" s="3" t="s">
        <v>1288</v>
      </c>
      <c r="H1238" s="4" t="s">
        <v>1287</v>
      </c>
      <c r="I1238" s="4" t="s">
        <v>44</v>
      </c>
      <c r="J1238" s="16">
        <v>150</v>
      </c>
      <c r="K1238" s="16">
        <v>0</v>
      </c>
      <c r="L1238" s="9">
        <v>0</v>
      </c>
      <c r="M1238" s="9">
        <v>0</v>
      </c>
      <c r="N1238" s="10">
        <v>0</v>
      </c>
      <c r="O1238" s="53">
        <v>0</v>
      </c>
    </row>
    <row r="1239" spans="2:15" x14ac:dyDescent="0.25">
      <c r="B1239" s="51" t="s">
        <v>21</v>
      </c>
      <c r="C1239" s="3" t="s">
        <v>250</v>
      </c>
      <c r="D1239" s="31" t="s">
        <v>2669</v>
      </c>
      <c r="E1239" s="23" t="s">
        <v>2732</v>
      </c>
      <c r="F1239" s="24">
        <v>39164</v>
      </c>
      <c r="G1239" s="3" t="s">
        <v>1289</v>
      </c>
      <c r="H1239" s="4" t="s">
        <v>1290</v>
      </c>
      <c r="I1239" s="4" t="s">
        <v>1079</v>
      </c>
      <c r="J1239" s="16">
        <v>179</v>
      </c>
      <c r="K1239" s="16">
        <v>0</v>
      </c>
      <c r="L1239" s="9">
        <v>0</v>
      </c>
      <c r="M1239" s="9">
        <v>0</v>
      </c>
      <c r="N1239" s="10">
        <v>0</v>
      </c>
      <c r="O1239" s="53">
        <v>0</v>
      </c>
    </row>
    <row r="1240" spans="2:15" x14ac:dyDescent="0.25">
      <c r="B1240" s="51" t="s">
        <v>21</v>
      </c>
      <c r="C1240" s="3" t="s">
        <v>250</v>
      </c>
      <c r="D1240" s="31" t="s">
        <v>2669</v>
      </c>
      <c r="E1240" s="23" t="s">
        <v>2732</v>
      </c>
      <c r="F1240" s="24">
        <v>39198</v>
      </c>
      <c r="G1240" s="3" t="s">
        <v>1291</v>
      </c>
      <c r="H1240" s="4" t="s">
        <v>1292</v>
      </c>
      <c r="I1240" s="4" t="s">
        <v>27</v>
      </c>
      <c r="J1240" s="16">
        <v>406</v>
      </c>
      <c r="K1240" s="16">
        <v>0</v>
      </c>
      <c r="L1240" s="9">
        <v>0</v>
      </c>
      <c r="M1240" s="9">
        <v>0</v>
      </c>
      <c r="N1240" s="10">
        <v>0</v>
      </c>
      <c r="O1240" s="53">
        <v>0</v>
      </c>
    </row>
    <row r="1241" spans="2:15" x14ac:dyDescent="0.25">
      <c r="B1241" s="51" t="s">
        <v>21</v>
      </c>
      <c r="C1241" s="3" t="s">
        <v>250</v>
      </c>
      <c r="D1241" s="31" t="s">
        <v>2669</v>
      </c>
      <c r="E1241" s="23" t="s">
        <v>2732</v>
      </c>
      <c r="F1241" s="24">
        <v>39198</v>
      </c>
      <c r="G1241" s="3" t="s">
        <v>1293</v>
      </c>
      <c r="H1241" s="4" t="s">
        <v>1292</v>
      </c>
      <c r="I1241" s="4" t="s">
        <v>44</v>
      </c>
      <c r="J1241" s="16">
        <v>406</v>
      </c>
      <c r="K1241" s="16">
        <v>0</v>
      </c>
      <c r="L1241" s="9">
        <v>0</v>
      </c>
      <c r="M1241" s="9">
        <v>0</v>
      </c>
      <c r="N1241" s="10">
        <v>0</v>
      </c>
      <c r="O1241" s="53">
        <v>0</v>
      </c>
    </row>
    <row r="1242" spans="2:15" x14ac:dyDescent="0.25">
      <c r="B1242" s="51" t="s">
        <v>21</v>
      </c>
      <c r="C1242" s="3" t="s">
        <v>250</v>
      </c>
      <c r="D1242" s="31" t="s">
        <v>2669</v>
      </c>
      <c r="E1242" s="23" t="s">
        <v>2732</v>
      </c>
      <c r="F1242" s="24">
        <v>39198</v>
      </c>
      <c r="G1242" s="3" t="s">
        <v>1294</v>
      </c>
      <c r="H1242" s="4" t="s">
        <v>1292</v>
      </c>
      <c r="I1242" s="4" t="s">
        <v>27</v>
      </c>
      <c r="J1242" s="16">
        <v>406</v>
      </c>
      <c r="K1242" s="16">
        <v>0</v>
      </c>
      <c r="L1242" s="9">
        <v>0</v>
      </c>
      <c r="M1242" s="9">
        <v>0</v>
      </c>
      <c r="N1242" s="10">
        <v>0</v>
      </c>
      <c r="O1242" s="53">
        <v>0</v>
      </c>
    </row>
    <row r="1243" spans="2:15" x14ac:dyDescent="0.25">
      <c r="B1243" s="51" t="s">
        <v>21</v>
      </c>
      <c r="C1243" s="3" t="s">
        <v>250</v>
      </c>
      <c r="D1243" s="31" t="s">
        <v>2669</v>
      </c>
      <c r="E1243" s="23" t="s">
        <v>2732</v>
      </c>
      <c r="F1243" s="24">
        <v>39239</v>
      </c>
      <c r="G1243" s="3" t="s">
        <v>1295</v>
      </c>
      <c r="H1243" s="4" t="s">
        <v>307</v>
      </c>
      <c r="I1243" s="4" t="s">
        <v>6</v>
      </c>
      <c r="J1243" s="16">
        <v>80.63</v>
      </c>
      <c r="K1243" s="16">
        <v>0</v>
      </c>
      <c r="L1243" s="9">
        <v>0</v>
      </c>
      <c r="M1243" s="9">
        <v>0</v>
      </c>
      <c r="N1243" s="10">
        <v>0</v>
      </c>
      <c r="O1243" s="53">
        <v>0</v>
      </c>
    </row>
    <row r="1244" spans="2:15" x14ac:dyDescent="0.25">
      <c r="B1244" s="51" t="s">
        <v>21</v>
      </c>
      <c r="C1244" s="3" t="s">
        <v>250</v>
      </c>
      <c r="D1244" s="31" t="s">
        <v>2669</v>
      </c>
      <c r="E1244" s="23" t="s">
        <v>2732</v>
      </c>
      <c r="F1244" s="24">
        <v>39239</v>
      </c>
      <c r="G1244" s="3" t="s">
        <v>1296</v>
      </c>
      <c r="H1244" s="4" t="s">
        <v>1297</v>
      </c>
      <c r="I1244" s="4" t="s">
        <v>32</v>
      </c>
      <c r="J1244" s="16">
        <v>122.37</v>
      </c>
      <c r="K1244" s="16">
        <v>0</v>
      </c>
      <c r="L1244" s="9">
        <v>0</v>
      </c>
      <c r="M1244" s="9">
        <v>0</v>
      </c>
      <c r="N1244" s="10">
        <v>0</v>
      </c>
      <c r="O1244" s="53">
        <v>0</v>
      </c>
    </row>
    <row r="1245" spans="2:15" x14ac:dyDescent="0.25">
      <c r="B1245" s="51" t="s">
        <v>21</v>
      </c>
      <c r="C1245" s="3" t="s">
        <v>250</v>
      </c>
      <c r="D1245" s="31" t="s">
        <v>2669</v>
      </c>
      <c r="E1245" s="23" t="s">
        <v>2732</v>
      </c>
      <c r="F1245" s="24">
        <v>39301</v>
      </c>
      <c r="G1245" s="3" t="s">
        <v>1298</v>
      </c>
      <c r="H1245" s="4" t="s">
        <v>1299</v>
      </c>
      <c r="I1245" s="4" t="s">
        <v>42</v>
      </c>
      <c r="J1245" s="16">
        <v>120</v>
      </c>
      <c r="K1245" s="16">
        <v>0</v>
      </c>
      <c r="L1245" s="9">
        <v>0</v>
      </c>
      <c r="M1245" s="9">
        <v>0</v>
      </c>
      <c r="N1245" s="10">
        <v>0</v>
      </c>
      <c r="O1245" s="53">
        <v>0</v>
      </c>
    </row>
    <row r="1246" spans="2:15" x14ac:dyDescent="0.25">
      <c r="B1246" s="51" t="s">
        <v>21</v>
      </c>
      <c r="C1246" s="3" t="s">
        <v>250</v>
      </c>
      <c r="D1246" s="31" t="s">
        <v>2669</v>
      </c>
      <c r="E1246" s="23" t="s">
        <v>2732</v>
      </c>
      <c r="F1246" s="24">
        <v>39400</v>
      </c>
      <c r="G1246" s="3" t="s">
        <v>1300</v>
      </c>
      <c r="H1246" s="4" t="s">
        <v>1301</v>
      </c>
      <c r="I1246" s="4" t="s">
        <v>54</v>
      </c>
      <c r="J1246" s="16">
        <v>122</v>
      </c>
      <c r="K1246" s="16">
        <v>0</v>
      </c>
      <c r="L1246" s="9">
        <v>0</v>
      </c>
      <c r="M1246" s="9">
        <v>0</v>
      </c>
      <c r="N1246" s="10">
        <v>0</v>
      </c>
      <c r="O1246" s="53">
        <v>0</v>
      </c>
    </row>
    <row r="1247" spans="2:15" x14ac:dyDescent="0.25">
      <c r="B1247" s="51" t="s">
        <v>21</v>
      </c>
      <c r="C1247" s="3" t="s">
        <v>250</v>
      </c>
      <c r="D1247" s="31" t="s">
        <v>2669</v>
      </c>
      <c r="E1247" s="23" t="s">
        <v>2732</v>
      </c>
      <c r="F1247" s="24">
        <v>39400</v>
      </c>
      <c r="G1247" s="3" t="s">
        <v>1302</v>
      </c>
      <c r="H1247" s="4" t="s">
        <v>1303</v>
      </c>
      <c r="I1247" s="4" t="s">
        <v>25</v>
      </c>
      <c r="J1247" s="16">
        <v>627</v>
      </c>
      <c r="K1247" s="16">
        <v>0</v>
      </c>
      <c r="L1247" s="9">
        <v>0</v>
      </c>
      <c r="M1247" s="9">
        <v>0</v>
      </c>
      <c r="N1247" s="10">
        <v>0</v>
      </c>
      <c r="O1247" s="53">
        <v>0</v>
      </c>
    </row>
    <row r="1248" spans="2:15" x14ac:dyDescent="0.25">
      <c r="B1248" s="51" t="s">
        <v>21</v>
      </c>
      <c r="C1248" s="3" t="s">
        <v>250</v>
      </c>
      <c r="D1248" s="31" t="s">
        <v>2669</v>
      </c>
      <c r="E1248" s="23" t="s">
        <v>2732</v>
      </c>
      <c r="F1248" s="24">
        <v>39415</v>
      </c>
      <c r="G1248" s="3" t="s">
        <v>1304</v>
      </c>
      <c r="H1248" s="4" t="s">
        <v>1305</v>
      </c>
      <c r="I1248" s="4" t="s">
        <v>68</v>
      </c>
      <c r="J1248" s="16">
        <v>1095</v>
      </c>
      <c r="K1248" s="16">
        <v>0</v>
      </c>
      <c r="L1248" s="9">
        <v>0</v>
      </c>
      <c r="M1248" s="9">
        <v>0</v>
      </c>
      <c r="N1248" s="10">
        <v>0</v>
      </c>
      <c r="O1248" s="53">
        <v>0</v>
      </c>
    </row>
    <row r="1249" spans="2:15" x14ac:dyDescent="0.25">
      <c r="B1249" s="51" t="s">
        <v>21</v>
      </c>
      <c r="C1249" s="3" t="s">
        <v>250</v>
      </c>
      <c r="D1249" s="31" t="s">
        <v>2669</v>
      </c>
      <c r="E1249" s="23" t="s">
        <v>2732</v>
      </c>
      <c r="F1249" s="24">
        <v>39416</v>
      </c>
      <c r="G1249" s="3" t="s">
        <v>1306</v>
      </c>
      <c r="H1249" s="4" t="s">
        <v>1307</v>
      </c>
      <c r="I1249" s="4" t="s">
        <v>30</v>
      </c>
      <c r="J1249" s="16">
        <v>200</v>
      </c>
      <c r="K1249" s="16">
        <v>0</v>
      </c>
      <c r="L1249" s="9">
        <v>0</v>
      </c>
      <c r="M1249" s="9">
        <v>0</v>
      </c>
      <c r="N1249" s="10">
        <v>0</v>
      </c>
      <c r="O1249" s="53">
        <v>0</v>
      </c>
    </row>
    <row r="1250" spans="2:15" x14ac:dyDescent="0.25">
      <c r="B1250" s="51" t="s">
        <v>21</v>
      </c>
      <c r="C1250" s="3" t="s">
        <v>250</v>
      </c>
      <c r="D1250" s="31" t="s">
        <v>2669</v>
      </c>
      <c r="E1250" s="23" t="s">
        <v>2732</v>
      </c>
      <c r="F1250" s="24">
        <v>39416</v>
      </c>
      <c r="G1250" s="3" t="s">
        <v>1308</v>
      </c>
      <c r="H1250" s="4" t="s">
        <v>1309</v>
      </c>
      <c r="I1250" s="4" t="s">
        <v>44</v>
      </c>
      <c r="J1250" s="16">
        <v>74</v>
      </c>
      <c r="K1250" s="16">
        <v>0</v>
      </c>
      <c r="L1250" s="9">
        <v>0</v>
      </c>
      <c r="M1250" s="9">
        <v>0</v>
      </c>
      <c r="N1250" s="10">
        <v>0</v>
      </c>
      <c r="O1250" s="53">
        <v>0</v>
      </c>
    </row>
    <row r="1251" spans="2:15" x14ac:dyDescent="0.25">
      <c r="B1251" s="51" t="s">
        <v>21</v>
      </c>
      <c r="C1251" s="3" t="s">
        <v>250</v>
      </c>
      <c r="D1251" s="31" t="s">
        <v>2669</v>
      </c>
      <c r="E1251" s="23" t="s">
        <v>2732</v>
      </c>
      <c r="F1251" s="24">
        <v>39416</v>
      </c>
      <c r="G1251" s="3" t="s">
        <v>1310</v>
      </c>
      <c r="H1251" s="4" t="s">
        <v>1311</v>
      </c>
      <c r="I1251" s="4" t="s">
        <v>39</v>
      </c>
      <c r="J1251" s="16">
        <v>231</v>
      </c>
      <c r="K1251" s="16">
        <v>0</v>
      </c>
      <c r="L1251" s="9">
        <v>0</v>
      </c>
      <c r="M1251" s="9">
        <v>0</v>
      </c>
      <c r="N1251" s="10">
        <v>0</v>
      </c>
      <c r="O1251" s="53">
        <v>0</v>
      </c>
    </row>
    <row r="1252" spans="2:15" x14ac:dyDescent="0.25">
      <c r="B1252" s="51" t="s">
        <v>21</v>
      </c>
      <c r="C1252" s="3" t="s">
        <v>250</v>
      </c>
      <c r="D1252" s="31" t="s">
        <v>2669</v>
      </c>
      <c r="E1252" s="23" t="s">
        <v>2732</v>
      </c>
      <c r="F1252" s="24">
        <v>39416</v>
      </c>
      <c r="G1252" s="3" t="s">
        <v>1312</v>
      </c>
      <c r="H1252" s="4" t="s">
        <v>1307</v>
      </c>
      <c r="I1252" s="4" t="s">
        <v>54</v>
      </c>
      <c r="J1252" s="16">
        <v>200</v>
      </c>
      <c r="K1252" s="16">
        <v>0</v>
      </c>
      <c r="L1252" s="9">
        <v>0</v>
      </c>
      <c r="M1252" s="9">
        <v>0</v>
      </c>
      <c r="N1252" s="10">
        <v>0</v>
      </c>
      <c r="O1252" s="53">
        <v>0</v>
      </c>
    </row>
    <row r="1253" spans="2:15" x14ac:dyDescent="0.25">
      <c r="B1253" s="51" t="s">
        <v>21</v>
      </c>
      <c r="C1253" s="3" t="s">
        <v>250</v>
      </c>
      <c r="D1253" s="31" t="s">
        <v>2669</v>
      </c>
      <c r="E1253" s="23" t="s">
        <v>2732</v>
      </c>
      <c r="F1253" s="24">
        <v>39416</v>
      </c>
      <c r="G1253" s="3" t="s">
        <v>1313</v>
      </c>
      <c r="H1253" s="4" t="s">
        <v>334</v>
      </c>
      <c r="I1253" s="4" t="s">
        <v>25</v>
      </c>
      <c r="J1253" s="16">
        <v>74</v>
      </c>
      <c r="K1253" s="16">
        <v>0</v>
      </c>
      <c r="L1253" s="9">
        <v>0</v>
      </c>
      <c r="M1253" s="9">
        <v>0</v>
      </c>
      <c r="N1253" s="10">
        <v>0</v>
      </c>
      <c r="O1253" s="53">
        <v>0</v>
      </c>
    </row>
    <row r="1254" spans="2:15" x14ac:dyDescent="0.25">
      <c r="B1254" s="51" t="s">
        <v>21</v>
      </c>
      <c r="C1254" s="3" t="s">
        <v>250</v>
      </c>
      <c r="D1254" s="31" t="s">
        <v>2669</v>
      </c>
      <c r="E1254" s="23" t="s">
        <v>2732</v>
      </c>
      <c r="F1254" s="24">
        <v>39416</v>
      </c>
      <c r="G1254" s="3" t="s">
        <v>1314</v>
      </c>
      <c r="H1254" s="4" t="s">
        <v>334</v>
      </c>
      <c r="I1254" s="4" t="s">
        <v>25</v>
      </c>
      <c r="J1254" s="16">
        <v>74</v>
      </c>
      <c r="K1254" s="16">
        <v>0</v>
      </c>
      <c r="L1254" s="9">
        <v>0</v>
      </c>
      <c r="M1254" s="9">
        <v>0</v>
      </c>
      <c r="N1254" s="10">
        <v>0</v>
      </c>
      <c r="O1254" s="53">
        <v>0</v>
      </c>
    </row>
    <row r="1255" spans="2:15" x14ac:dyDescent="0.25">
      <c r="B1255" s="51" t="s">
        <v>21</v>
      </c>
      <c r="C1255" s="3" t="s">
        <v>250</v>
      </c>
      <c r="D1255" s="31" t="s">
        <v>2669</v>
      </c>
      <c r="E1255" s="23" t="s">
        <v>2732</v>
      </c>
      <c r="F1255" s="24">
        <v>39416</v>
      </c>
      <c r="G1255" s="3" t="s">
        <v>1315</v>
      </c>
      <c r="H1255" s="4" t="s">
        <v>1311</v>
      </c>
      <c r="I1255" s="4" t="s">
        <v>25</v>
      </c>
      <c r="J1255" s="16">
        <v>231</v>
      </c>
      <c r="K1255" s="16">
        <v>0</v>
      </c>
      <c r="L1255" s="9">
        <v>0</v>
      </c>
      <c r="M1255" s="9">
        <v>0</v>
      </c>
      <c r="N1255" s="10">
        <v>0</v>
      </c>
      <c r="O1255" s="53">
        <v>0</v>
      </c>
    </row>
    <row r="1256" spans="2:15" x14ac:dyDescent="0.25">
      <c r="B1256" s="51" t="s">
        <v>21</v>
      </c>
      <c r="C1256" s="3" t="s">
        <v>250</v>
      </c>
      <c r="D1256" s="31" t="s">
        <v>2669</v>
      </c>
      <c r="E1256" s="23" t="s">
        <v>2732</v>
      </c>
      <c r="F1256" s="24">
        <v>39416</v>
      </c>
      <c r="G1256" s="3" t="s">
        <v>1316</v>
      </c>
      <c r="H1256" s="4" t="s">
        <v>1317</v>
      </c>
      <c r="I1256" s="4" t="s">
        <v>75</v>
      </c>
      <c r="J1256" s="16">
        <v>210</v>
      </c>
      <c r="K1256" s="16">
        <v>0</v>
      </c>
      <c r="L1256" s="9">
        <v>0</v>
      </c>
      <c r="M1256" s="9">
        <v>0</v>
      </c>
      <c r="N1256" s="10">
        <v>0</v>
      </c>
      <c r="O1256" s="53">
        <v>0</v>
      </c>
    </row>
    <row r="1257" spans="2:15" x14ac:dyDescent="0.25">
      <c r="B1257" s="51" t="s">
        <v>21</v>
      </c>
      <c r="C1257" s="3" t="s">
        <v>250</v>
      </c>
      <c r="D1257" s="31" t="s">
        <v>2669</v>
      </c>
      <c r="E1257" s="23" t="s">
        <v>2732</v>
      </c>
      <c r="F1257" s="24">
        <v>39416</v>
      </c>
      <c r="G1257" s="3" t="s">
        <v>1318</v>
      </c>
      <c r="H1257" s="4" t="s">
        <v>1317</v>
      </c>
      <c r="I1257" s="4" t="s">
        <v>32</v>
      </c>
      <c r="J1257" s="16">
        <v>210</v>
      </c>
      <c r="K1257" s="16">
        <v>0</v>
      </c>
      <c r="L1257" s="9">
        <v>0</v>
      </c>
      <c r="M1257" s="9">
        <v>0</v>
      </c>
      <c r="N1257" s="10">
        <v>0</v>
      </c>
      <c r="O1257" s="53">
        <v>0</v>
      </c>
    </row>
    <row r="1258" spans="2:15" x14ac:dyDescent="0.25">
      <c r="B1258" s="51" t="s">
        <v>21</v>
      </c>
      <c r="C1258" s="3" t="s">
        <v>250</v>
      </c>
      <c r="D1258" s="31" t="s">
        <v>2669</v>
      </c>
      <c r="E1258" s="23" t="s">
        <v>2732</v>
      </c>
      <c r="F1258" s="24">
        <v>39416</v>
      </c>
      <c r="G1258" s="3" t="s">
        <v>1319</v>
      </c>
      <c r="H1258" s="4" t="s">
        <v>334</v>
      </c>
      <c r="I1258" s="4" t="s">
        <v>66</v>
      </c>
      <c r="J1258" s="16">
        <v>74</v>
      </c>
      <c r="K1258" s="16">
        <v>0</v>
      </c>
      <c r="L1258" s="9">
        <v>0</v>
      </c>
      <c r="M1258" s="9">
        <v>0</v>
      </c>
      <c r="N1258" s="10">
        <v>0</v>
      </c>
      <c r="O1258" s="53">
        <v>0</v>
      </c>
    </row>
    <row r="1259" spans="2:15" x14ac:dyDescent="0.25">
      <c r="B1259" s="51" t="s">
        <v>21</v>
      </c>
      <c r="C1259" s="3" t="s">
        <v>250</v>
      </c>
      <c r="D1259" s="31" t="s">
        <v>2669</v>
      </c>
      <c r="E1259" s="23" t="s">
        <v>2732</v>
      </c>
      <c r="F1259" s="24">
        <v>39416</v>
      </c>
      <c r="G1259" s="3" t="s">
        <v>1320</v>
      </c>
      <c r="H1259" s="4" t="s">
        <v>334</v>
      </c>
      <c r="I1259" s="4" t="s">
        <v>25</v>
      </c>
      <c r="J1259" s="16">
        <v>74</v>
      </c>
      <c r="K1259" s="16">
        <v>0</v>
      </c>
      <c r="L1259" s="9">
        <v>0</v>
      </c>
      <c r="M1259" s="9">
        <v>0</v>
      </c>
      <c r="N1259" s="10">
        <v>0</v>
      </c>
      <c r="O1259" s="53">
        <v>0</v>
      </c>
    </row>
    <row r="1260" spans="2:15" x14ac:dyDescent="0.25">
      <c r="B1260" s="51" t="s">
        <v>21</v>
      </c>
      <c r="C1260" s="3" t="s">
        <v>250</v>
      </c>
      <c r="D1260" s="31" t="s">
        <v>2669</v>
      </c>
      <c r="E1260" s="23" t="s">
        <v>2732</v>
      </c>
      <c r="F1260" s="24">
        <v>39416</v>
      </c>
      <c r="G1260" s="3" t="s">
        <v>1321</v>
      </c>
      <c r="H1260" s="4" t="s">
        <v>1307</v>
      </c>
      <c r="I1260" s="4" t="s">
        <v>25</v>
      </c>
      <c r="J1260" s="16">
        <v>200</v>
      </c>
      <c r="K1260" s="16">
        <v>0</v>
      </c>
      <c r="L1260" s="9">
        <v>0</v>
      </c>
      <c r="M1260" s="9">
        <v>0</v>
      </c>
      <c r="N1260" s="10">
        <v>0</v>
      </c>
      <c r="O1260" s="53">
        <v>0</v>
      </c>
    </row>
    <row r="1261" spans="2:15" x14ac:dyDescent="0.25">
      <c r="B1261" s="51" t="s">
        <v>21</v>
      </c>
      <c r="C1261" s="3" t="s">
        <v>250</v>
      </c>
      <c r="D1261" s="31" t="s">
        <v>2669</v>
      </c>
      <c r="E1261" s="23" t="s">
        <v>2732</v>
      </c>
      <c r="F1261" s="24">
        <v>39416</v>
      </c>
      <c r="G1261" s="3" t="s">
        <v>1322</v>
      </c>
      <c r="H1261" s="4" t="s">
        <v>334</v>
      </c>
      <c r="I1261" s="4" t="s">
        <v>25</v>
      </c>
      <c r="J1261" s="17">
        <v>74</v>
      </c>
      <c r="K1261" s="72">
        <v>0</v>
      </c>
      <c r="L1261" s="9">
        <v>0</v>
      </c>
      <c r="M1261" s="9">
        <v>0</v>
      </c>
      <c r="N1261" s="10">
        <v>0</v>
      </c>
      <c r="O1261" s="53">
        <v>0</v>
      </c>
    </row>
    <row r="1262" spans="2:15" x14ac:dyDescent="0.25">
      <c r="B1262" s="52" t="s">
        <v>21</v>
      </c>
      <c r="C1262" s="8" t="s">
        <v>250</v>
      </c>
      <c r="D1262" s="36" t="s">
        <v>2669</v>
      </c>
      <c r="E1262" s="23" t="s">
        <v>2732</v>
      </c>
      <c r="F1262" s="42" t="s">
        <v>2603</v>
      </c>
      <c r="G1262" s="43"/>
      <c r="H1262" s="43"/>
      <c r="I1262" s="44"/>
      <c r="J1262" s="40">
        <v>0</v>
      </c>
      <c r="K1262" s="40">
        <v>-237130.65</v>
      </c>
      <c r="L1262" s="40">
        <v>0</v>
      </c>
      <c r="M1262" s="40">
        <v>0</v>
      </c>
      <c r="N1262" s="40">
        <v>0</v>
      </c>
      <c r="O1262" s="54">
        <f>SUM(J377:N1262)</f>
        <v>374.07000000061817</v>
      </c>
    </row>
    <row r="1263" spans="2:15" x14ac:dyDescent="0.25">
      <c r="B1263" s="51" t="s">
        <v>21</v>
      </c>
      <c r="C1263" s="3" t="s">
        <v>250</v>
      </c>
      <c r="D1263" s="31" t="s">
        <v>2669</v>
      </c>
      <c r="E1263" s="23" t="s">
        <v>2732</v>
      </c>
      <c r="F1263" s="24">
        <v>39610</v>
      </c>
      <c r="G1263" s="3" t="s">
        <v>1323</v>
      </c>
      <c r="H1263" s="4" t="s">
        <v>1324</v>
      </c>
      <c r="I1263" s="4" t="s">
        <v>235</v>
      </c>
      <c r="J1263" s="16">
        <v>851</v>
      </c>
      <c r="K1263" s="16">
        <v>-851</v>
      </c>
      <c r="L1263" s="9">
        <v>0</v>
      </c>
      <c r="M1263" s="9">
        <v>0</v>
      </c>
      <c r="N1263" s="10">
        <v>0</v>
      </c>
      <c r="O1263" s="53">
        <v>0</v>
      </c>
    </row>
    <row r="1264" spans="2:15" x14ac:dyDescent="0.25">
      <c r="B1264" s="51" t="s">
        <v>21</v>
      </c>
      <c r="C1264" s="3" t="s">
        <v>250</v>
      </c>
      <c r="D1264" s="31" t="s">
        <v>2669</v>
      </c>
      <c r="E1264" s="23" t="s">
        <v>2732</v>
      </c>
      <c r="F1264" s="24">
        <v>39610</v>
      </c>
      <c r="G1264" s="3" t="s">
        <v>1325</v>
      </c>
      <c r="H1264" s="4" t="s">
        <v>1324</v>
      </c>
      <c r="I1264" s="4" t="s">
        <v>235</v>
      </c>
      <c r="J1264" s="16">
        <v>851</v>
      </c>
      <c r="K1264" s="16">
        <v>-851</v>
      </c>
      <c r="L1264" s="9">
        <v>0</v>
      </c>
      <c r="M1264" s="9">
        <v>0</v>
      </c>
      <c r="N1264" s="10">
        <v>0</v>
      </c>
      <c r="O1264" s="53">
        <v>0</v>
      </c>
    </row>
    <row r="1265" spans="2:15" x14ac:dyDescent="0.25">
      <c r="B1265" s="51" t="s">
        <v>21</v>
      </c>
      <c r="C1265" s="3" t="s">
        <v>250</v>
      </c>
      <c r="D1265" s="31" t="s">
        <v>2669</v>
      </c>
      <c r="E1265" s="23" t="s">
        <v>2732</v>
      </c>
      <c r="F1265" s="24">
        <v>39610</v>
      </c>
      <c r="G1265" s="3" t="s">
        <v>1326</v>
      </c>
      <c r="H1265" s="4" t="s">
        <v>1324</v>
      </c>
      <c r="I1265" s="4" t="s">
        <v>235</v>
      </c>
      <c r="J1265" s="16">
        <v>851</v>
      </c>
      <c r="K1265" s="16">
        <v>-851</v>
      </c>
      <c r="L1265" s="9">
        <v>0</v>
      </c>
      <c r="M1265" s="9">
        <v>0</v>
      </c>
      <c r="N1265" s="10">
        <v>0</v>
      </c>
      <c r="O1265" s="53">
        <v>0</v>
      </c>
    </row>
    <row r="1266" spans="2:15" x14ac:dyDescent="0.25">
      <c r="B1266" s="51" t="s">
        <v>21</v>
      </c>
      <c r="C1266" s="3" t="s">
        <v>250</v>
      </c>
      <c r="D1266" s="31" t="s">
        <v>2669</v>
      </c>
      <c r="E1266" s="23" t="s">
        <v>2732</v>
      </c>
      <c r="F1266" s="24">
        <v>39610</v>
      </c>
      <c r="G1266" s="3" t="s">
        <v>1327</v>
      </c>
      <c r="H1266" s="4" t="s">
        <v>1328</v>
      </c>
      <c r="I1266" s="4" t="s">
        <v>235</v>
      </c>
      <c r="J1266" s="16">
        <v>218</v>
      </c>
      <c r="K1266" s="16">
        <v>-218</v>
      </c>
      <c r="L1266" s="9">
        <v>0</v>
      </c>
      <c r="M1266" s="9">
        <v>0</v>
      </c>
      <c r="N1266" s="10">
        <v>0</v>
      </c>
      <c r="O1266" s="53">
        <v>0</v>
      </c>
    </row>
    <row r="1267" spans="2:15" x14ac:dyDescent="0.25">
      <c r="B1267" s="51" t="s">
        <v>21</v>
      </c>
      <c r="C1267" s="3" t="s">
        <v>250</v>
      </c>
      <c r="D1267" s="31" t="s">
        <v>2669</v>
      </c>
      <c r="E1267" s="23" t="s">
        <v>2732</v>
      </c>
      <c r="F1267" s="24">
        <v>39638</v>
      </c>
      <c r="G1267" s="3" t="s">
        <v>1329</v>
      </c>
      <c r="H1267" s="4" t="s">
        <v>339</v>
      </c>
      <c r="I1267" s="4" t="s">
        <v>201</v>
      </c>
      <c r="J1267" s="16">
        <v>65</v>
      </c>
      <c r="K1267" s="16">
        <v>-65</v>
      </c>
      <c r="L1267" s="9">
        <v>0</v>
      </c>
      <c r="M1267" s="9">
        <v>0</v>
      </c>
      <c r="N1267" s="10">
        <v>0</v>
      </c>
      <c r="O1267" s="53">
        <v>0</v>
      </c>
    </row>
    <row r="1268" spans="2:15" x14ac:dyDescent="0.25">
      <c r="B1268" s="51" t="s">
        <v>21</v>
      </c>
      <c r="C1268" s="3" t="s">
        <v>250</v>
      </c>
      <c r="D1268" s="31" t="s">
        <v>2669</v>
      </c>
      <c r="E1268" s="23" t="s">
        <v>2732</v>
      </c>
      <c r="F1268" s="24">
        <v>39638</v>
      </c>
      <c r="G1268" s="3" t="s">
        <v>1330</v>
      </c>
      <c r="H1268" s="4" t="s">
        <v>1331</v>
      </c>
      <c r="I1268" s="4" t="s">
        <v>75</v>
      </c>
      <c r="J1268" s="16">
        <v>97.5</v>
      </c>
      <c r="K1268" s="16">
        <v>-97.5</v>
      </c>
      <c r="L1268" s="9">
        <v>0</v>
      </c>
      <c r="M1268" s="9">
        <v>0</v>
      </c>
      <c r="N1268" s="10">
        <v>0</v>
      </c>
      <c r="O1268" s="53">
        <v>0</v>
      </c>
    </row>
    <row r="1269" spans="2:15" x14ac:dyDescent="0.25">
      <c r="B1269" s="51" t="s">
        <v>21</v>
      </c>
      <c r="C1269" s="3" t="s">
        <v>250</v>
      </c>
      <c r="D1269" s="31" t="s">
        <v>2669</v>
      </c>
      <c r="E1269" s="23" t="s">
        <v>2732</v>
      </c>
      <c r="F1269" s="24">
        <v>39638</v>
      </c>
      <c r="G1269" s="3" t="s">
        <v>1332</v>
      </c>
      <c r="H1269" s="4" t="s">
        <v>1331</v>
      </c>
      <c r="I1269" s="4" t="s">
        <v>85</v>
      </c>
      <c r="J1269" s="16">
        <v>97.5</v>
      </c>
      <c r="K1269" s="16">
        <v>-97.5</v>
      </c>
      <c r="L1269" s="9">
        <v>0</v>
      </c>
      <c r="M1269" s="9">
        <v>0</v>
      </c>
      <c r="N1269" s="10">
        <v>0</v>
      </c>
      <c r="O1269" s="53">
        <v>0</v>
      </c>
    </row>
    <row r="1270" spans="2:15" x14ac:dyDescent="0.25">
      <c r="B1270" s="51" t="s">
        <v>21</v>
      </c>
      <c r="C1270" s="3" t="s">
        <v>250</v>
      </c>
      <c r="D1270" s="31" t="s">
        <v>2669</v>
      </c>
      <c r="E1270" s="23" t="s">
        <v>2732</v>
      </c>
      <c r="F1270" s="24">
        <v>39638</v>
      </c>
      <c r="G1270" s="3" t="s">
        <v>1333</v>
      </c>
      <c r="H1270" s="4" t="s">
        <v>1334</v>
      </c>
      <c r="I1270" s="4" t="s">
        <v>235</v>
      </c>
      <c r="J1270" s="16">
        <v>189</v>
      </c>
      <c r="K1270" s="16">
        <v>-189</v>
      </c>
      <c r="L1270" s="9">
        <v>0</v>
      </c>
      <c r="M1270" s="9">
        <v>0</v>
      </c>
      <c r="N1270" s="10">
        <v>0</v>
      </c>
      <c r="O1270" s="53">
        <v>0</v>
      </c>
    </row>
    <row r="1271" spans="2:15" x14ac:dyDescent="0.25">
      <c r="B1271" s="51" t="s">
        <v>21</v>
      </c>
      <c r="C1271" s="3" t="s">
        <v>250</v>
      </c>
      <c r="D1271" s="31" t="s">
        <v>2669</v>
      </c>
      <c r="E1271" s="23" t="s">
        <v>2732</v>
      </c>
      <c r="F1271" s="24">
        <v>39680</v>
      </c>
      <c r="G1271" s="3" t="s">
        <v>1335</v>
      </c>
      <c r="H1271" s="4" t="s">
        <v>1336</v>
      </c>
      <c r="I1271" s="4" t="s">
        <v>44</v>
      </c>
      <c r="J1271" s="16">
        <v>248</v>
      </c>
      <c r="K1271" s="16">
        <v>-247.99666666666667</v>
      </c>
      <c r="L1271" s="9">
        <v>0</v>
      </c>
      <c r="M1271" s="9">
        <v>0</v>
      </c>
      <c r="N1271" s="10">
        <v>0</v>
      </c>
      <c r="O1271" s="53">
        <v>0</v>
      </c>
    </row>
    <row r="1272" spans="2:15" x14ac:dyDescent="0.25">
      <c r="B1272" s="51" t="s">
        <v>21</v>
      </c>
      <c r="C1272" s="3" t="s">
        <v>250</v>
      </c>
      <c r="D1272" s="31" t="s">
        <v>2669</v>
      </c>
      <c r="E1272" s="23" t="s">
        <v>2732</v>
      </c>
      <c r="F1272" s="24">
        <v>39685</v>
      </c>
      <c r="G1272" s="3" t="s">
        <v>1337</v>
      </c>
      <c r="H1272" s="4" t="s">
        <v>1338</v>
      </c>
      <c r="I1272" s="4" t="s">
        <v>85</v>
      </c>
      <c r="J1272" s="16">
        <v>229</v>
      </c>
      <c r="K1272" s="16">
        <v>-228.99833333333333</v>
      </c>
      <c r="L1272" s="9">
        <v>0</v>
      </c>
      <c r="M1272" s="9">
        <v>0</v>
      </c>
      <c r="N1272" s="10">
        <v>0</v>
      </c>
      <c r="O1272" s="53">
        <v>0</v>
      </c>
    </row>
    <row r="1273" spans="2:15" x14ac:dyDescent="0.25">
      <c r="B1273" s="51" t="s">
        <v>21</v>
      </c>
      <c r="C1273" s="3" t="s">
        <v>250</v>
      </c>
      <c r="D1273" s="31" t="s">
        <v>2669</v>
      </c>
      <c r="E1273" s="23" t="s">
        <v>2732</v>
      </c>
      <c r="F1273" s="24">
        <v>39734</v>
      </c>
      <c r="G1273" s="3" t="s">
        <v>1339</v>
      </c>
      <c r="H1273" s="4" t="s">
        <v>1340</v>
      </c>
      <c r="I1273" s="4" t="s">
        <v>54</v>
      </c>
      <c r="J1273" s="16">
        <v>539</v>
      </c>
      <c r="K1273" s="16">
        <v>-538.995</v>
      </c>
      <c r="L1273" s="9">
        <v>0</v>
      </c>
      <c r="M1273" s="9">
        <v>0</v>
      </c>
      <c r="N1273" s="10">
        <v>0</v>
      </c>
      <c r="O1273" s="53">
        <v>0</v>
      </c>
    </row>
    <row r="1274" spans="2:15" x14ac:dyDescent="0.25">
      <c r="B1274" s="51" t="s">
        <v>21</v>
      </c>
      <c r="C1274" s="3" t="s">
        <v>250</v>
      </c>
      <c r="D1274" s="31" t="s">
        <v>2669</v>
      </c>
      <c r="E1274" s="23" t="s">
        <v>2732</v>
      </c>
      <c r="F1274" s="24">
        <v>39766</v>
      </c>
      <c r="G1274" s="3" t="s">
        <v>1341</v>
      </c>
      <c r="H1274" s="4" t="s">
        <v>1342</v>
      </c>
      <c r="I1274" s="4" t="s">
        <v>30</v>
      </c>
      <c r="J1274" s="16">
        <v>207</v>
      </c>
      <c r="K1274" s="16">
        <v>-206.99999999999997</v>
      </c>
      <c r="L1274" s="9">
        <v>0</v>
      </c>
      <c r="M1274" s="9">
        <v>0</v>
      </c>
      <c r="N1274" s="10">
        <v>0</v>
      </c>
      <c r="O1274" s="53">
        <v>0</v>
      </c>
    </row>
    <row r="1275" spans="2:15" x14ac:dyDescent="0.25">
      <c r="B1275" s="51" t="s">
        <v>21</v>
      </c>
      <c r="C1275" s="3" t="s">
        <v>250</v>
      </c>
      <c r="D1275" s="31" t="s">
        <v>2669</v>
      </c>
      <c r="E1275" s="23" t="s">
        <v>2732</v>
      </c>
      <c r="F1275" s="24">
        <v>39805</v>
      </c>
      <c r="G1275" s="3" t="s">
        <v>1343</v>
      </c>
      <c r="H1275" s="4" t="s">
        <v>1344</v>
      </c>
      <c r="I1275" s="4" t="s">
        <v>221</v>
      </c>
      <c r="J1275" s="16">
        <v>734.92</v>
      </c>
      <c r="K1275" s="16">
        <v>-734.92166666666662</v>
      </c>
      <c r="L1275" s="9">
        <v>0</v>
      </c>
      <c r="M1275" s="9">
        <v>0</v>
      </c>
      <c r="N1275" s="10">
        <v>0</v>
      </c>
      <c r="O1275" s="53">
        <v>0</v>
      </c>
    </row>
    <row r="1276" spans="2:15" x14ac:dyDescent="0.25">
      <c r="B1276" s="51" t="s">
        <v>21</v>
      </c>
      <c r="C1276" s="3" t="s">
        <v>250</v>
      </c>
      <c r="D1276" s="31" t="s">
        <v>2669</v>
      </c>
      <c r="E1276" s="23" t="s">
        <v>2732</v>
      </c>
      <c r="F1276" s="24">
        <v>39842</v>
      </c>
      <c r="G1276" s="3" t="s">
        <v>1345</v>
      </c>
      <c r="H1276" s="4" t="s">
        <v>1346</v>
      </c>
      <c r="I1276" s="4" t="s">
        <v>174</v>
      </c>
      <c r="J1276" s="16">
        <v>175</v>
      </c>
      <c r="K1276" s="16">
        <v>-175.00000000000006</v>
      </c>
      <c r="L1276" s="9">
        <v>0</v>
      </c>
      <c r="M1276" s="9">
        <v>0</v>
      </c>
      <c r="N1276" s="10">
        <v>0</v>
      </c>
      <c r="O1276" s="56">
        <f>SUM(J1276:N1276)</f>
        <v>-5.6843418860808015E-14</v>
      </c>
    </row>
    <row r="1277" spans="2:15" x14ac:dyDescent="0.25">
      <c r="B1277" s="51" t="s">
        <v>21</v>
      </c>
      <c r="C1277" s="3" t="s">
        <v>250</v>
      </c>
      <c r="D1277" s="31" t="s">
        <v>2669</v>
      </c>
      <c r="E1277" s="23" t="s">
        <v>2732</v>
      </c>
      <c r="F1277" s="24">
        <v>39873</v>
      </c>
      <c r="G1277" s="3" t="s">
        <v>1347</v>
      </c>
      <c r="H1277" s="4" t="s">
        <v>1348</v>
      </c>
      <c r="I1277" s="4" t="s">
        <v>44</v>
      </c>
      <c r="J1277" s="16">
        <v>380.5</v>
      </c>
      <c r="K1277" s="16">
        <v>-380.4958206500001</v>
      </c>
      <c r="L1277" s="9">
        <v>0</v>
      </c>
      <c r="M1277" s="9">
        <v>0</v>
      </c>
      <c r="N1277" s="10">
        <v>0</v>
      </c>
      <c r="O1277" s="53">
        <f>SUM(J1277:N1277)</f>
        <v>4.1793499999016603E-3</v>
      </c>
    </row>
    <row r="1278" spans="2:15" x14ac:dyDescent="0.25">
      <c r="B1278" s="51" t="s">
        <v>21</v>
      </c>
      <c r="C1278" s="3" t="s">
        <v>250</v>
      </c>
      <c r="D1278" s="31" t="s">
        <v>2669</v>
      </c>
      <c r="E1278" s="23" t="s">
        <v>2732</v>
      </c>
      <c r="F1278" s="24">
        <v>39873</v>
      </c>
      <c r="G1278" s="3" t="s">
        <v>1349</v>
      </c>
      <c r="H1278" s="4" t="s">
        <v>1348</v>
      </c>
      <c r="I1278" s="4" t="s">
        <v>44</v>
      </c>
      <c r="J1278" s="16">
        <v>380.5</v>
      </c>
      <c r="K1278" s="16">
        <v>-380.4958206500001</v>
      </c>
      <c r="L1278" s="9">
        <v>0</v>
      </c>
      <c r="M1278" s="9">
        <v>0</v>
      </c>
      <c r="N1278" s="10">
        <v>0</v>
      </c>
      <c r="O1278" s="53">
        <f>SUM(J1278:N1278)</f>
        <v>4.1793499999016603E-3</v>
      </c>
    </row>
    <row r="1279" spans="2:15" x14ac:dyDescent="0.25">
      <c r="B1279" s="51" t="s">
        <v>21</v>
      </c>
      <c r="C1279" s="3" t="s">
        <v>250</v>
      </c>
      <c r="D1279" s="31" t="s">
        <v>2669</v>
      </c>
      <c r="E1279" s="23" t="s">
        <v>2732</v>
      </c>
      <c r="F1279" s="24">
        <v>39891</v>
      </c>
      <c r="G1279" s="3" t="s">
        <v>1350</v>
      </c>
      <c r="H1279" s="4" t="s">
        <v>802</v>
      </c>
      <c r="I1279" s="4" t="s">
        <v>85</v>
      </c>
      <c r="J1279" s="16">
        <v>119</v>
      </c>
      <c r="K1279" s="16">
        <v>-109.00332539999997</v>
      </c>
      <c r="L1279" s="9">
        <v>0</v>
      </c>
      <c r="M1279" s="9">
        <v>0</v>
      </c>
      <c r="N1279" s="10">
        <v>0.5</v>
      </c>
      <c r="O1279" s="53">
        <f>SUM(J1279:N1279)</f>
        <v>10.496674600000034</v>
      </c>
    </row>
    <row r="1280" spans="2:15" x14ac:dyDescent="0.25">
      <c r="B1280" s="51" t="s">
        <v>21</v>
      </c>
      <c r="C1280" s="3" t="s">
        <v>250</v>
      </c>
      <c r="D1280" s="31" t="s">
        <v>2669</v>
      </c>
      <c r="E1280" s="23" t="s">
        <v>2732</v>
      </c>
      <c r="F1280" s="24">
        <v>39891</v>
      </c>
      <c r="G1280" s="3" t="s">
        <v>1351</v>
      </c>
      <c r="H1280" s="4" t="s">
        <v>802</v>
      </c>
      <c r="I1280" s="4" t="s">
        <v>85</v>
      </c>
      <c r="J1280" s="16">
        <v>119</v>
      </c>
      <c r="K1280" s="16">
        <v>-109.00332539999997</v>
      </c>
      <c r="L1280" s="9">
        <v>0</v>
      </c>
      <c r="M1280" s="9">
        <v>0</v>
      </c>
      <c r="N1280" s="10">
        <v>0.5</v>
      </c>
      <c r="O1280" s="53">
        <f>SUM(J1280:N1280)</f>
        <v>10.496674600000034</v>
      </c>
    </row>
    <row r="1281" spans="2:15" x14ac:dyDescent="0.25">
      <c r="B1281" s="51" t="s">
        <v>21</v>
      </c>
      <c r="C1281" s="3" t="s">
        <v>250</v>
      </c>
      <c r="D1281" s="31" t="s">
        <v>2669</v>
      </c>
      <c r="E1281" s="23" t="s">
        <v>2732</v>
      </c>
      <c r="F1281" s="24">
        <v>39891</v>
      </c>
      <c r="G1281" s="3" t="s">
        <v>1352</v>
      </c>
      <c r="H1281" s="4" t="s">
        <v>1353</v>
      </c>
      <c r="I1281" s="4" t="s">
        <v>177</v>
      </c>
      <c r="J1281" s="16">
        <v>199</v>
      </c>
      <c r="K1281" s="16">
        <v>-182.59665340000012</v>
      </c>
      <c r="L1281" s="9">
        <v>0</v>
      </c>
      <c r="M1281" s="9">
        <v>0</v>
      </c>
      <c r="N1281" s="10">
        <v>0.82</v>
      </c>
      <c r="O1281" s="53">
        <f>SUM(J1281:N1281)</f>
        <v>17.223346599999878</v>
      </c>
    </row>
    <row r="1282" spans="2:15" x14ac:dyDescent="0.25">
      <c r="B1282" s="51" t="s">
        <v>21</v>
      </c>
      <c r="C1282" s="3" t="s">
        <v>250</v>
      </c>
      <c r="D1282" s="31" t="s">
        <v>2669</v>
      </c>
      <c r="E1282" s="23" t="s">
        <v>2732</v>
      </c>
      <c r="F1282" s="24">
        <v>39912</v>
      </c>
      <c r="G1282" s="3" t="s">
        <v>1354</v>
      </c>
      <c r="H1282" s="4" t="s">
        <v>1355</v>
      </c>
      <c r="I1282" s="4" t="s">
        <v>44</v>
      </c>
      <c r="J1282" s="16">
        <v>270</v>
      </c>
      <c r="K1282" s="16">
        <v>-233.59996400000023</v>
      </c>
      <c r="L1282" s="9">
        <v>0</v>
      </c>
      <c r="M1282" s="9">
        <v>0</v>
      </c>
      <c r="N1282" s="10">
        <v>1.82</v>
      </c>
      <c r="O1282" s="53">
        <f>SUM(J1282:N1282)</f>
        <v>38.220035999999773</v>
      </c>
    </row>
    <row r="1283" spans="2:15" x14ac:dyDescent="0.25">
      <c r="B1283" s="51" t="s">
        <v>21</v>
      </c>
      <c r="C1283" s="3" t="s">
        <v>250</v>
      </c>
      <c r="D1283" s="31" t="s">
        <v>2669</v>
      </c>
      <c r="E1283" s="23" t="s">
        <v>2732</v>
      </c>
      <c r="F1283" s="24">
        <v>39974</v>
      </c>
      <c r="G1283" s="3" t="s">
        <v>1356</v>
      </c>
      <c r="H1283" s="4" t="s">
        <v>339</v>
      </c>
      <c r="I1283" s="4" t="s">
        <v>85</v>
      </c>
      <c r="J1283" s="16">
        <v>225</v>
      </c>
      <c r="K1283" s="16">
        <v>-64.734902499999947</v>
      </c>
      <c r="L1283" s="9">
        <v>0</v>
      </c>
      <c r="M1283" s="9">
        <v>0</v>
      </c>
      <c r="N1283" s="10">
        <v>14.57</v>
      </c>
      <c r="O1283" s="53">
        <f>SUM(J1283:N1283)</f>
        <v>174.83509750000005</v>
      </c>
    </row>
    <row r="1284" spans="2:15" x14ac:dyDescent="0.25">
      <c r="B1284" s="51" t="s">
        <v>21</v>
      </c>
      <c r="C1284" s="3" t="s">
        <v>250</v>
      </c>
      <c r="D1284" s="31" t="s">
        <v>2669</v>
      </c>
      <c r="E1284" s="23" t="s">
        <v>2732</v>
      </c>
      <c r="F1284" s="24">
        <v>39974</v>
      </c>
      <c r="G1284" s="3" t="s">
        <v>1357</v>
      </c>
      <c r="H1284" s="4" t="s">
        <v>332</v>
      </c>
      <c r="I1284" s="4" t="s">
        <v>44</v>
      </c>
      <c r="J1284" s="16">
        <v>490</v>
      </c>
      <c r="K1284" s="16">
        <v>-140.97312099999988</v>
      </c>
      <c r="L1284" s="9">
        <v>0</v>
      </c>
      <c r="M1284" s="9">
        <v>0</v>
      </c>
      <c r="N1284" s="10">
        <v>31.73</v>
      </c>
      <c r="O1284" s="53">
        <f>SUM(J1284:N1284)</f>
        <v>380.75687900000014</v>
      </c>
    </row>
    <row r="1285" spans="2:15" x14ac:dyDescent="0.25">
      <c r="B1285" s="51" t="s">
        <v>21</v>
      </c>
      <c r="C1285" s="3" t="s">
        <v>250</v>
      </c>
      <c r="D1285" s="31" t="s">
        <v>2669</v>
      </c>
      <c r="E1285" s="23" t="s">
        <v>2732</v>
      </c>
      <c r="F1285" s="24">
        <v>39974</v>
      </c>
      <c r="G1285" s="3" t="s">
        <v>1358</v>
      </c>
      <c r="H1285" s="4" t="s">
        <v>1359</v>
      </c>
      <c r="I1285" s="4" t="s">
        <v>44</v>
      </c>
      <c r="J1285" s="16">
        <v>490</v>
      </c>
      <c r="K1285" s="16">
        <v>-140.97312099999988</v>
      </c>
      <c r="L1285" s="9">
        <v>0</v>
      </c>
      <c r="M1285" s="9">
        <v>0</v>
      </c>
      <c r="N1285" s="10">
        <v>31.73</v>
      </c>
      <c r="O1285" s="53">
        <f>SUM(J1285:N1285)</f>
        <v>380.75687900000014</v>
      </c>
    </row>
    <row r="1286" spans="2:15" x14ac:dyDescent="0.25">
      <c r="B1286" s="51" t="s">
        <v>21</v>
      </c>
      <c r="C1286" s="3" t="s">
        <v>250</v>
      </c>
      <c r="D1286" s="31" t="s">
        <v>2669</v>
      </c>
      <c r="E1286" s="23" t="s">
        <v>2732</v>
      </c>
      <c r="F1286" s="24">
        <v>39983</v>
      </c>
      <c r="G1286" s="3" t="s">
        <v>1360</v>
      </c>
      <c r="H1286" s="4" t="s">
        <v>1361</v>
      </c>
      <c r="I1286" s="4" t="s">
        <v>1362</v>
      </c>
      <c r="J1286" s="16">
        <v>350.61</v>
      </c>
      <c r="K1286" s="16">
        <v>-110.37309806899984</v>
      </c>
      <c r="L1286" s="9">
        <v>0</v>
      </c>
      <c r="M1286" s="9">
        <v>0</v>
      </c>
      <c r="N1286" s="10">
        <v>21.84</v>
      </c>
      <c r="O1286" s="53">
        <f>SUM(J1286:N1286)</f>
        <v>262.07690193100018</v>
      </c>
    </row>
    <row r="1287" spans="2:15" x14ac:dyDescent="0.25">
      <c r="B1287" s="51" t="s">
        <v>21</v>
      </c>
      <c r="C1287" s="3" t="s">
        <v>250</v>
      </c>
      <c r="D1287" s="31" t="s">
        <v>2669</v>
      </c>
      <c r="E1287" s="23" t="s">
        <v>2732</v>
      </c>
      <c r="F1287" s="24">
        <v>40234</v>
      </c>
      <c r="G1287" s="3" t="s">
        <v>1363</v>
      </c>
      <c r="H1287" s="4" t="s">
        <v>1364</v>
      </c>
      <c r="I1287" s="4" t="s">
        <v>27</v>
      </c>
      <c r="J1287" s="16">
        <v>1000</v>
      </c>
      <c r="K1287" s="16">
        <v>-1000.0029000000004</v>
      </c>
      <c r="L1287" s="9">
        <v>0</v>
      </c>
      <c r="M1287" s="9">
        <v>0</v>
      </c>
      <c r="N1287" s="10">
        <v>0</v>
      </c>
      <c r="O1287" s="53">
        <f>SUM(J1287:N1287)</f>
        <v>-2.9000000004089088E-3</v>
      </c>
    </row>
    <row r="1288" spans="2:15" x14ac:dyDescent="0.25">
      <c r="B1288" s="51" t="s">
        <v>21</v>
      </c>
      <c r="C1288" s="3" t="s">
        <v>250</v>
      </c>
      <c r="D1288" s="31" t="s">
        <v>2669</v>
      </c>
      <c r="E1288" s="23" t="s">
        <v>2732</v>
      </c>
      <c r="F1288" s="24">
        <v>40301</v>
      </c>
      <c r="G1288" s="3" t="s">
        <v>1365</v>
      </c>
      <c r="H1288" s="4" t="s">
        <v>1366</v>
      </c>
      <c r="I1288" s="4" t="s">
        <v>160</v>
      </c>
      <c r="J1288" s="16">
        <v>1220</v>
      </c>
      <c r="K1288" s="16">
        <v>-1219.9993899999995</v>
      </c>
      <c r="L1288" s="9">
        <v>0</v>
      </c>
      <c r="M1288" s="9">
        <v>0</v>
      </c>
      <c r="N1288" s="10">
        <v>0</v>
      </c>
      <c r="O1288" s="53">
        <f>SUM(J1288:N1288)</f>
        <v>6.1000000050626113E-4</v>
      </c>
    </row>
    <row r="1289" spans="2:15" x14ac:dyDescent="0.25">
      <c r="B1289" s="51" t="s">
        <v>21</v>
      </c>
      <c r="C1289" s="3" t="s">
        <v>250</v>
      </c>
      <c r="D1289" s="31" t="s">
        <v>2669</v>
      </c>
      <c r="E1289" s="23" t="s">
        <v>2732</v>
      </c>
      <c r="F1289" s="24">
        <v>40316</v>
      </c>
      <c r="G1289" s="3" t="s">
        <v>1367</v>
      </c>
      <c r="H1289" s="4" t="s">
        <v>1368</v>
      </c>
      <c r="I1289" s="4" t="s">
        <v>42</v>
      </c>
      <c r="J1289" s="16">
        <v>715.03</v>
      </c>
      <c r="K1289" s="16">
        <v>-715.02845198399962</v>
      </c>
      <c r="L1289" s="9">
        <v>0</v>
      </c>
      <c r="M1289" s="9">
        <v>0</v>
      </c>
      <c r="N1289" s="10">
        <v>0</v>
      </c>
      <c r="O1289" s="53">
        <f>SUM(J1289:N1289)</f>
        <v>1.548016000356256E-3</v>
      </c>
    </row>
    <row r="1290" spans="2:15" x14ac:dyDescent="0.25">
      <c r="B1290" s="51" t="s">
        <v>21</v>
      </c>
      <c r="C1290" s="3" t="s">
        <v>250</v>
      </c>
      <c r="D1290" s="31" t="s">
        <v>2669</v>
      </c>
      <c r="E1290" s="23" t="s">
        <v>2732</v>
      </c>
      <c r="F1290" s="24">
        <v>40316</v>
      </c>
      <c r="G1290" s="3" t="s">
        <v>1369</v>
      </c>
      <c r="H1290" s="4" t="s">
        <v>1368</v>
      </c>
      <c r="I1290" s="4" t="s">
        <v>42</v>
      </c>
      <c r="J1290" s="16">
        <v>715.04</v>
      </c>
      <c r="K1290" s="16">
        <v>-715.04028531200004</v>
      </c>
      <c r="L1290" s="9">
        <v>0</v>
      </c>
      <c r="M1290" s="9">
        <v>0</v>
      </c>
      <c r="N1290" s="10">
        <v>0</v>
      </c>
      <c r="O1290" s="53">
        <f>SUM(J1290:N1290)</f>
        <v>-2.8531200007364532E-4</v>
      </c>
    </row>
    <row r="1291" spans="2:15" x14ac:dyDescent="0.25">
      <c r="B1291" s="51" t="s">
        <v>21</v>
      </c>
      <c r="C1291" s="3" t="s">
        <v>250</v>
      </c>
      <c r="D1291" s="31" t="s">
        <v>2669</v>
      </c>
      <c r="E1291" s="23" t="s">
        <v>2732</v>
      </c>
      <c r="F1291" s="24">
        <v>40316</v>
      </c>
      <c r="G1291" s="3" t="s">
        <v>1370</v>
      </c>
      <c r="H1291" s="4" t="s">
        <v>1371</v>
      </c>
      <c r="I1291" s="4" t="s">
        <v>42</v>
      </c>
      <c r="J1291" s="16">
        <v>715.03</v>
      </c>
      <c r="K1291" s="16">
        <v>-715.02845198399962</v>
      </c>
      <c r="L1291" s="9">
        <v>0</v>
      </c>
      <c r="M1291" s="9">
        <v>0</v>
      </c>
      <c r="N1291" s="10">
        <v>0</v>
      </c>
      <c r="O1291" s="53">
        <f>SUM(J1291:N1291)</f>
        <v>1.548016000356256E-3</v>
      </c>
    </row>
    <row r="1292" spans="2:15" x14ac:dyDescent="0.25">
      <c r="B1292" s="51" t="s">
        <v>21</v>
      </c>
      <c r="C1292" s="3" t="s">
        <v>250</v>
      </c>
      <c r="D1292" s="31" t="s">
        <v>2669</v>
      </c>
      <c r="E1292" s="23" t="s">
        <v>2732</v>
      </c>
      <c r="F1292" s="24">
        <v>40316</v>
      </c>
      <c r="G1292" s="3" t="s">
        <v>1372</v>
      </c>
      <c r="H1292" s="4" t="s">
        <v>1373</v>
      </c>
      <c r="I1292" s="4" t="s">
        <v>42</v>
      </c>
      <c r="J1292" s="16">
        <v>472.5</v>
      </c>
      <c r="K1292" s="16">
        <v>-472.50474800000018</v>
      </c>
      <c r="L1292" s="9">
        <v>0</v>
      </c>
      <c r="M1292" s="9">
        <v>0</v>
      </c>
      <c r="N1292" s="10">
        <v>0</v>
      </c>
      <c r="O1292" s="53">
        <f>SUM(J1292:N1292)</f>
        <v>-4.748000000176944E-3</v>
      </c>
    </row>
    <row r="1293" spans="2:15" x14ac:dyDescent="0.25">
      <c r="B1293" s="51" t="s">
        <v>21</v>
      </c>
      <c r="C1293" s="3" t="s">
        <v>250</v>
      </c>
      <c r="D1293" s="31" t="s">
        <v>2669</v>
      </c>
      <c r="E1293" s="23" t="s">
        <v>2732</v>
      </c>
      <c r="F1293" s="24">
        <v>40316</v>
      </c>
      <c r="G1293" s="3" t="s">
        <v>1374</v>
      </c>
      <c r="H1293" s="4" t="s">
        <v>1368</v>
      </c>
      <c r="I1293" s="4" t="s">
        <v>42</v>
      </c>
      <c r="J1293" s="16">
        <v>715.04</v>
      </c>
      <c r="K1293" s="16">
        <v>-715.04028531200004</v>
      </c>
      <c r="L1293" s="9">
        <v>0</v>
      </c>
      <c r="M1293" s="9">
        <v>0</v>
      </c>
      <c r="N1293" s="10">
        <v>0</v>
      </c>
      <c r="O1293" s="53">
        <f>SUM(J1293:N1293)</f>
        <v>-2.8531200007364532E-4</v>
      </c>
    </row>
    <row r="1294" spans="2:15" x14ac:dyDescent="0.25">
      <c r="B1294" s="51" t="s">
        <v>21</v>
      </c>
      <c r="C1294" s="3" t="s">
        <v>250</v>
      </c>
      <c r="D1294" s="31" t="s">
        <v>2669</v>
      </c>
      <c r="E1294" s="23" t="s">
        <v>2732</v>
      </c>
      <c r="F1294" s="24">
        <v>40316</v>
      </c>
      <c r="G1294" s="3" t="s">
        <v>1375</v>
      </c>
      <c r="H1294" s="4" t="s">
        <v>1368</v>
      </c>
      <c r="I1294" s="4" t="s">
        <v>42</v>
      </c>
      <c r="J1294" s="16">
        <v>715.03</v>
      </c>
      <c r="K1294" s="16">
        <v>-715.02845198399962</v>
      </c>
      <c r="L1294" s="9">
        <v>0</v>
      </c>
      <c r="M1294" s="9">
        <v>0</v>
      </c>
      <c r="N1294" s="10">
        <v>0</v>
      </c>
      <c r="O1294" s="53">
        <f>SUM(J1294:N1294)</f>
        <v>1.548016000356256E-3</v>
      </c>
    </row>
    <row r="1295" spans="2:15" x14ac:dyDescent="0.25">
      <c r="B1295" s="51" t="s">
        <v>21</v>
      </c>
      <c r="C1295" s="3" t="s">
        <v>250</v>
      </c>
      <c r="D1295" s="31" t="s">
        <v>2669</v>
      </c>
      <c r="E1295" s="23" t="s">
        <v>2732</v>
      </c>
      <c r="F1295" s="24">
        <v>40316</v>
      </c>
      <c r="G1295" s="3" t="s">
        <v>1376</v>
      </c>
      <c r="H1295" s="4" t="s">
        <v>1373</v>
      </c>
      <c r="I1295" s="4" t="s">
        <v>42</v>
      </c>
      <c r="J1295" s="16">
        <v>472.5</v>
      </c>
      <c r="K1295" s="16">
        <v>-472.50474800000018</v>
      </c>
      <c r="L1295" s="9">
        <v>0</v>
      </c>
      <c r="M1295" s="9">
        <v>0</v>
      </c>
      <c r="N1295" s="10">
        <v>0</v>
      </c>
      <c r="O1295" s="53">
        <f>SUM(J1295:N1295)</f>
        <v>-4.748000000176944E-3</v>
      </c>
    </row>
    <row r="1296" spans="2:15" x14ac:dyDescent="0.25">
      <c r="B1296" s="51" t="s">
        <v>21</v>
      </c>
      <c r="C1296" s="3" t="s">
        <v>250</v>
      </c>
      <c r="D1296" s="31" t="s">
        <v>2669</v>
      </c>
      <c r="E1296" s="23" t="s">
        <v>2732</v>
      </c>
      <c r="F1296" s="24">
        <v>40316</v>
      </c>
      <c r="G1296" s="3" t="s">
        <v>1377</v>
      </c>
      <c r="H1296" s="4" t="s">
        <v>1371</v>
      </c>
      <c r="I1296" s="4" t="s">
        <v>42</v>
      </c>
      <c r="J1296" s="16">
        <v>715.03</v>
      </c>
      <c r="K1296" s="16">
        <v>-715.02845198399962</v>
      </c>
      <c r="L1296" s="9">
        <v>0</v>
      </c>
      <c r="M1296" s="9">
        <v>0</v>
      </c>
      <c r="N1296" s="10">
        <v>0</v>
      </c>
      <c r="O1296" s="53">
        <f>SUM(J1296:N1296)</f>
        <v>1.548016000356256E-3</v>
      </c>
    </row>
    <row r="1297" spans="2:15" x14ac:dyDescent="0.25">
      <c r="B1297" s="51" t="s">
        <v>21</v>
      </c>
      <c r="C1297" s="3" t="s">
        <v>250</v>
      </c>
      <c r="D1297" s="31" t="s">
        <v>2669</v>
      </c>
      <c r="E1297" s="23" t="s">
        <v>2732</v>
      </c>
      <c r="F1297" s="24">
        <v>40316</v>
      </c>
      <c r="G1297" s="3" t="s">
        <v>1378</v>
      </c>
      <c r="H1297" s="4" t="s">
        <v>1368</v>
      </c>
      <c r="I1297" s="4" t="s">
        <v>100</v>
      </c>
      <c r="J1297" s="16">
        <v>715.04</v>
      </c>
      <c r="K1297" s="16">
        <v>-715.04028531200004</v>
      </c>
      <c r="L1297" s="9">
        <v>0</v>
      </c>
      <c r="M1297" s="9">
        <v>0</v>
      </c>
      <c r="N1297" s="10">
        <v>0</v>
      </c>
      <c r="O1297" s="53">
        <f>SUM(J1297:N1297)</f>
        <v>-2.8531200007364532E-4</v>
      </c>
    </row>
    <row r="1298" spans="2:15" x14ac:dyDescent="0.25">
      <c r="B1298" s="51" t="s">
        <v>21</v>
      </c>
      <c r="C1298" s="3" t="s">
        <v>250</v>
      </c>
      <c r="D1298" s="31" t="s">
        <v>2669</v>
      </c>
      <c r="E1298" s="23" t="s">
        <v>2732</v>
      </c>
      <c r="F1298" s="24">
        <v>40316</v>
      </c>
      <c r="G1298" s="3" t="s">
        <v>1379</v>
      </c>
      <c r="H1298" s="4" t="s">
        <v>1371</v>
      </c>
      <c r="I1298" s="4" t="s">
        <v>44</v>
      </c>
      <c r="J1298" s="16">
        <v>715.03</v>
      </c>
      <c r="K1298" s="16">
        <v>-715.02845198399962</v>
      </c>
      <c r="L1298" s="9">
        <v>0</v>
      </c>
      <c r="M1298" s="9">
        <v>0</v>
      </c>
      <c r="N1298" s="10">
        <v>0</v>
      </c>
      <c r="O1298" s="53">
        <f>SUM(J1298:N1298)</f>
        <v>1.548016000356256E-3</v>
      </c>
    </row>
    <row r="1299" spans="2:15" x14ac:dyDescent="0.25">
      <c r="B1299" s="51" t="s">
        <v>21</v>
      </c>
      <c r="C1299" s="3" t="s">
        <v>250</v>
      </c>
      <c r="D1299" s="31" t="s">
        <v>2669</v>
      </c>
      <c r="E1299" s="23" t="s">
        <v>2732</v>
      </c>
      <c r="F1299" s="24">
        <v>40316</v>
      </c>
      <c r="G1299" s="3" t="s">
        <v>1380</v>
      </c>
      <c r="H1299" s="4" t="s">
        <v>1371</v>
      </c>
      <c r="I1299" s="4" t="s">
        <v>91</v>
      </c>
      <c r="J1299" s="16">
        <v>715.04</v>
      </c>
      <c r="K1299" s="16">
        <v>-715.04028531200004</v>
      </c>
      <c r="L1299" s="9">
        <v>0</v>
      </c>
      <c r="M1299" s="9">
        <v>0</v>
      </c>
      <c r="N1299" s="10">
        <v>0</v>
      </c>
      <c r="O1299" s="53">
        <f>SUM(J1299:N1299)</f>
        <v>-2.8531200007364532E-4</v>
      </c>
    </row>
    <row r="1300" spans="2:15" x14ac:dyDescent="0.25">
      <c r="B1300" s="51" t="s">
        <v>21</v>
      </c>
      <c r="C1300" s="3" t="s">
        <v>250</v>
      </c>
      <c r="D1300" s="31" t="s">
        <v>2669</v>
      </c>
      <c r="E1300" s="23" t="s">
        <v>2732</v>
      </c>
      <c r="F1300" s="24">
        <v>40316</v>
      </c>
      <c r="G1300" s="3" t="s">
        <v>1381</v>
      </c>
      <c r="H1300" s="4" t="s">
        <v>1371</v>
      </c>
      <c r="I1300" s="4" t="s">
        <v>54</v>
      </c>
      <c r="J1300" s="16">
        <v>715.04</v>
      </c>
      <c r="K1300" s="16">
        <v>-715.04028531200004</v>
      </c>
      <c r="L1300" s="9">
        <v>0</v>
      </c>
      <c r="M1300" s="9">
        <v>0</v>
      </c>
      <c r="N1300" s="10">
        <v>0</v>
      </c>
      <c r="O1300" s="53">
        <f>SUM(J1300:N1300)</f>
        <v>-2.8531200007364532E-4</v>
      </c>
    </row>
    <row r="1301" spans="2:15" x14ac:dyDescent="0.25">
      <c r="B1301" s="51" t="s">
        <v>21</v>
      </c>
      <c r="C1301" s="3" t="s">
        <v>250</v>
      </c>
      <c r="D1301" s="31" t="s">
        <v>2669</v>
      </c>
      <c r="E1301" s="23" t="s">
        <v>2732</v>
      </c>
      <c r="F1301" s="24">
        <v>40316</v>
      </c>
      <c r="G1301" s="3" t="s">
        <v>1382</v>
      </c>
      <c r="H1301" s="4" t="s">
        <v>1371</v>
      </c>
      <c r="I1301" s="4" t="s">
        <v>482</v>
      </c>
      <c r="J1301" s="16">
        <v>715.03</v>
      </c>
      <c r="K1301" s="16">
        <v>-715.02845198399962</v>
      </c>
      <c r="L1301" s="9">
        <v>0</v>
      </c>
      <c r="M1301" s="9">
        <v>0</v>
      </c>
      <c r="N1301" s="10">
        <v>0</v>
      </c>
      <c r="O1301" s="53">
        <f>SUM(J1301:N1301)</f>
        <v>1.548016000356256E-3</v>
      </c>
    </row>
    <row r="1302" spans="2:15" x14ac:dyDescent="0.25">
      <c r="B1302" s="51" t="s">
        <v>21</v>
      </c>
      <c r="C1302" s="3" t="s">
        <v>250</v>
      </c>
      <c r="D1302" s="31" t="s">
        <v>2669</v>
      </c>
      <c r="E1302" s="23" t="s">
        <v>2732</v>
      </c>
      <c r="F1302" s="24">
        <v>40316</v>
      </c>
      <c r="G1302" s="3" t="s">
        <v>1383</v>
      </c>
      <c r="H1302" s="4" t="s">
        <v>1371</v>
      </c>
      <c r="I1302" s="4" t="s">
        <v>75</v>
      </c>
      <c r="J1302" s="16">
        <v>715.03</v>
      </c>
      <c r="K1302" s="16">
        <v>-715.02845198399962</v>
      </c>
      <c r="L1302" s="9">
        <v>0</v>
      </c>
      <c r="M1302" s="9">
        <v>0</v>
      </c>
      <c r="N1302" s="10">
        <v>0</v>
      </c>
      <c r="O1302" s="53">
        <f>SUM(J1302:N1302)</f>
        <v>1.548016000356256E-3</v>
      </c>
    </row>
    <row r="1303" spans="2:15" x14ac:dyDescent="0.25">
      <c r="B1303" s="51" t="s">
        <v>21</v>
      </c>
      <c r="C1303" s="3" t="s">
        <v>250</v>
      </c>
      <c r="D1303" s="31" t="s">
        <v>2669</v>
      </c>
      <c r="E1303" s="23" t="s">
        <v>2732</v>
      </c>
      <c r="F1303" s="24">
        <v>40316</v>
      </c>
      <c r="G1303" s="3" t="s">
        <v>1384</v>
      </c>
      <c r="H1303" s="4" t="s">
        <v>1371</v>
      </c>
      <c r="I1303" s="4" t="s">
        <v>32</v>
      </c>
      <c r="J1303" s="16">
        <v>715.03</v>
      </c>
      <c r="K1303" s="16">
        <v>-715.02845198399962</v>
      </c>
      <c r="L1303" s="9">
        <v>0</v>
      </c>
      <c r="M1303" s="9">
        <v>0</v>
      </c>
      <c r="N1303" s="10">
        <v>0</v>
      </c>
      <c r="O1303" s="53">
        <f>SUM(J1303:N1303)</f>
        <v>1.548016000356256E-3</v>
      </c>
    </row>
    <row r="1304" spans="2:15" x14ac:dyDescent="0.25">
      <c r="B1304" s="51" t="s">
        <v>21</v>
      </c>
      <c r="C1304" s="3" t="s">
        <v>250</v>
      </c>
      <c r="D1304" s="31" t="s">
        <v>2669</v>
      </c>
      <c r="E1304" s="23" t="s">
        <v>2732</v>
      </c>
      <c r="F1304" s="24">
        <v>40316</v>
      </c>
      <c r="G1304" s="3" t="s">
        <v>1385</v>
      </c>
      <c r="H1304" s="4" t="s">
        <v>1368</v>
      </c>
      <c r="I1304" s="4" t="s">
        <v>66</v>
      </c>
      <c r="J1304" s="16">
        <v>715.03</v>
      </c>
      <c r="K1304" s="16">
        <v>-715.02845198399962</v>
      </c>
      <c r="L1304" s="9">
        <v>0</v>
      </c>
      <c r="M1304" s="9">
        <v>0</v>
      </c>
      <c r="N1304" s="10">
        <v>0</v>
      </c>
      <c r="O1304" s="53">
        <f>SUM(J1304:N1304)</f>
        <v>1.548016000356256E-3</v>
      </c>
    </row>
    <row r="1305" spans="2:15" x14ac:dyDescent="0.25">
      <c r="B1305" s="51" t="s">
        <v>21</v>
      </c>
      <c r="C1305" s="3" t="s">
        <v>250</v>
      </c>
      <c r="D1305" s="31" t="s">
        <v>2669</v>
      </c>
      <c r="E1305" s="23" t="s">
        <v>2732</v>
      </c>
      <c r="F1305" s="24">
        <v>40316</v>
      </c>
      <c r="G1305" s="3" t="s">
        <v>1386</v>
      </c>
      <c r="H1305" s="4" t="s">
        <v>1373</v>
      </c>
      <c r="I1305" s="4" t="s">
        <v>201</v>
      </c>
      <c r="J1305" s="16">
        <v>472.5</v>
      </c>
      <c r="K1305" s="16">
        <v>-472.50474800000018</v>
      </c>
      <c r="L1305" s="9">
        <v>0</v>
      </c>
      <c r="M1305" s="9">
        <v>0</v>
      </c>
      <c r="N1305" s="10">
        <v>0</v>
      </c>
      <c r="O1305" s="53">
        <f>SUM(J1305:N1305)</f>
        <v>-4.748000000176944E-3</v>
      </c>
    </row>
    <row r="1306" spans="2:15" x14ac:dyDescent="0.25">
      <c r="B1306" s="51" t="s">
        <v>21</v>
      </c>
      <c r="C1306" s="3" t="s">
        <v>250</v>
      </c>
      <c r="D1306" s="31" t="s">
        <v>2669</v>
      </c>
      <c r="E1306" s="23" t="s">
        <v>2732</v>
      </c>
      <c r="F1306" s="24">
        <v>40316</v>
      </c>
      <c r="G1306" s="3" t="s">
        <v>1387</v>
      </c>
      <c r="H1306" s="4" t="s">
        <v>1371</v>
      </c>
      <c r="I1306" s="4" t="s">
        <v>30</v>
      </c>
      <c r="J1306" s="16">
        <v>715.04</v>
      </c>
      <c r="K1306" s="16">
        <v>-715.04028531200004</v>
      </c>
      <c r="L1306" s="9">
        <v>0</v>
      </c>
      <c r="M1306" s="9">
        <v>0</v>
      </c>
      <c r="N1306" s="10">
        <v>0</v>
      </c>
      <c r="O1306" s="53">
        <f>SUM(J1306:N1306)</f>
        <v>-2.8531200007364532E-4</v>
      </c>
    </row>
    <row r="1307" spans="2:15" x14ac:dyDescent="0.25">
      <c r="B1307" s="51" t="s">
        <v>21</v>
      </c>
      <c r="C1307" s="3" t="s">
        <v>250</v>
      </c>
      <c r="D1307" s="31" t="s">
        <v>2669</v>
      </c>
      <c r="E1307" s="23" t="s">
        <v>2732</v>
      </c>
      <c r="F1307" s="24">
        <v>40316</v>
      </c>
      <c r="G1307" s="3" t="s">
        <v>1388</v>
      </c>
      <c r="H1307" s="4" t="s">
        <v>1371</v>
      </c>
      <c r="I1307" s="4" t="s">
        <v>215</v>
      </c>
      <c r="J1307" s="16">
        <v>715.04</v>
      </c>
      <c r="K1307" s="16">
        <v>-715.04028531200004</v>
      </c>
      <c r="L1307" s="9">
        <v>0</v>
      </c>
      <c r="M1307" s="9">
        <v>0</v>
      </c>
      <c r="N1307" s="10">
        <v>0</v>
      </c>
      <c r="O1307" s="53">
        <f>SUM(J1307:N1307)</f>
        <v>-2.8531200007364532E-4</v>
      </c>
    </row>
    <row r="1308" spans="2:15" x14ac:dyDescent="0.25">
      <c r="B1308" s="51" t="s">
        <v>21</v>
      </c>
      <c r="C1308" s="3" t="s">
        <v>250</v>
      </c>
      <c r="D1308" s="31" t="s">
        <v>2669</v>
      </c>
      <c r="E1308" s="23" t="s">
        <v>2732</v>
      </c>
      <c r="F1308" s="24">
        <v>40316</v>
      </c>
      <c r="G1308" s="3" t="s">
        <v>1389</v>
      </c>
      <c r="H1308" s="4" t="s">
        <v>1371</v>
      </c>
      <c r="I1308" s="4" t="s">
        <v>66</v>
      </c>
      <c r="J1308" s="16">
        <v>715.04</v>
      </c>
      <c r="K1308" s="16">
        <v>-715.04028531200004</v>
      </c>
      <c r="L1308" s="9">
        <v>0</v>
      </c>
      <c r="M1308" s="9">
        <v>0</v>
      </c>
      <c r="N1308" s="10">
        <v>0</v>
      </c>
      <c r="O1308" s="53">
        <f>SUM(J1308:N1308)</f>
        <v>-2.8531200007364532E-4</v>
      </c>
    </row>
    <row r="1309" spans="2:15" x14ac:dyDescent="0.25">
      <c r="B1309" s="51" t="s">
        <v>21</v>
      </c>
      <c r="C1309" s="3" t="s">
        <v>250</v>
      </c>
      <c r="D1309" s="31" t="s">
        <v>2669</v>
      </c>
      <c r="E1309" s="23" t="s">
        <v>2732</v>
      </c>
      <c r="F1309" s="24">
        <v>40316</v>
      </c>
      <c r="G1309" s="3" t="s">
        <v>1390</v>
      </c>
      <c r="H1309" s="4" t="s">
        <v>1371</v>
      </c>
      <c r="I1309" s="4" t="s">
        <v>44</v>
      </c>
      <c r="J1309" s="16">
        <v>715.04</v>
      </c>
      <c r="K1309" s="16">
        <v>-715.04028531200004</v>
      </c>
      <c r="L1309" s="9">
        <v>0</v>
      </c>
      <c r="M1309" s="9">
        <v>0</v>
      </c>
      <c r="N1309" s="10">
        <v>0</v>
      </c>
      <c r="O1309" s="53">
        <f>SUM(J1309:N1309)</f>
        <v>-2.8531200007364532E-4</v>
      </c>
    </row>
    <row r="1310" spans="2:15" x14ac:dyDescent="0.25">
      <c r="B1310" s="51" t="s">
        <v>21</v>
      </c>
      <c r="C1310" s="3" t="s">
        <v>250</v>
      </c>
      <c r="D1310" s="31" t="s">
        <v>2669</v>
      </c>
      <c r="E1310" s="23" t="s">
        <v>2732</v>
      </c>
      <c r="F1310" s="24">
        <v>40316</v>
      </c>
      <c r="G1310" s="3" t="s">
        <v>1391</v>
      </c>
      <c r="H1310" s="4" t="s">
        <v>1371</v>
      </c>
      <c r="I1310" s="4" t="s">
        <v>39</v>
      </c>
      <c r="J1310" s="16">
        <v>715.04</v>
      </c>
      <c r="K1310" s="16">
        <v>-715.04028531200004</v>
      </c>
      <c r="L1310" s="9">
        <v>0</v>
      </c>
      <c r="M1310" s="9">
        <v>0</v>
      </c>
      <c r="N1310" s="10">
        <v>0</v>
      </c>
      <c r="O1310" s="53">
        <f>SUM(J1310:N1310)</f>
        <v>-2.8531200007364532E-4</v>
      </c>
    </row>
    <row r="1311" spans="2:15" x14ac:dyDescent="0.25">
      <c r="B1311" s="51" t="s">
        <v>21</v>
      </c>
      <c r="C1311" s="3" t="s">
        <v>250</v>
      </c>
      <c r="D1311" s="31" t="s">
        <v>2669</v>
      </c>
      <c r="E1311" s="23" t="s">
        <v>2732</v>
      </c>
      <c r="F1311" s="24">
        <v>40316</v>
      </c>
      <c r="G1311" s="3" t="s">
        <v>1392</v>
      </c>
      <c r="H1311" s="4" t="s">
        <v>1371</v>
      </c>
      <c r="I1311" s="4" t="s">
        <v>39</v>
      </c>
      <c r="J1311" s="16">
        <v>715.04</v>
      </c>
      <c r="K1311" s="16">
        <v>-715.04028531200004</v>
      </c>
      <c r="L1311" s="9">
        <v>0</v>
      </c>
      <c r="M1311" s="9">
        <v>0</v>
      </c>
      <c r="N1311" s="10">
        <v>0</v>
      </c>
      <c r="O1311" s="53">
        <f>SUM(J1311:N1311)</f>
        <v>-2.8531200007364532E-4</v>
      </c>
    </row>
    <row r="1312" spans="2:15" x14ac:dyDescent="0.25">
      <c r="B1312" s="51" t="s">
        <v>21</v>
      </c>
      <c r="C1312" s="3" t="s">
        <v>250</v>
      </c>
      <c r="D1312" s="31" t="s">
        <v>2669</v>
      </c>
      <c r="E1312" s="23" t="s">
        <v>2732</v>
      </c>
      <c r="F1312" s="24">
        <v>40316</v>
      </c>
      <c r="G1312" s="3" t="s">
        <v>1393</v>
      </c>
      <c r="H1312" s="4" t="s">
        <v>1371</v>
      </c>
      <c r="I1312" s="4" t="s">
        <v>51</v>
      </c>
      <c r="J1312" s="16">
        <v>715.04</v>
      </c>
      <c r="K1312" s="16">
        <v>-715.04028531200004</v>
      </c>
      <c r="L1312" s="9">
        <v>0</v>
      </c>
      <c r="M1312" s="9">
        <v>0</v>
      </c>
      <c r="N1312" s="10">
        <v>0</v>
      </c>
      <c r="O1312" s="53">
        <f>SUM(J1312:N1312)</f>
        <v>-2.8531200007364532E-4</v>
      </c>
    </row>
    <row r="1313" spans="2:15" x14ac:dyDescent="0.25">
      <c r="B1313" s="51" t="s">
        <v>21</v>
      </c>
      <c r="C1313" s="3" t="s">
        <v>250</v>
      </c>
      <c r="D1313" s="31" t="s">
        <v>2669</v>
      </c>
      <c r="E1313" s="23" t="s">
        <v>2732</v>
      </c>
      <c r="F1313" s="24">
        <v>40316</v>
      </c>
      <c r="G1313" s="3" t="s">
        <v>1394</v>
      </c>
      <c r="H1313" s="4" t="s">
        <v>1371</v>
      </c>
      <c r="I1313" s="4" t="s">
        <v>32</v>
      </c>
      <c r="J1313" s="16">
        <v>715.04</v>
      </c>
      <c r="K1313" s="16">
        <v>-715.04028531200004</v>
      </c>
      <c r="L1313" s="9">
        <v>0</v>
      </c>
      <c r="M1313" s="9">
        <v>0</v>
      </c>
      <c r="N1313" s="10">
        <v>0</v>
      </c>
      <c r="O1313" s="53">
        <f>SUM(J1313:N1313)</f>
        <v>-2.8531200007364532E-4</v>
      </c>
    </row>
    <row r="1314" spans="2:15" x14ac:dyDescent="0.25">
      <c r="B1314" s="51" t="s">
        <v>21</v>
      </c>
      <c r="C1314" s="3" t="s">
        <v>250</v>
      </c>
      <c r="D1314" s="31" t="s">
        <v>2669</v>
      </c>
      <c r="E1314" s="23" t="s">
        <v>2732</v>
      </c>
      <c r="F1314" s="24">
        <v>40316</v>
      </c>
      <c r="G1314" s="3" t="s">
        <v>1395</v>
      </c>
      <c r="H1314" s="4" t="s">
        <v>1371</v>
      </c>
      <c r="I1314" s="4" t="s">
        <v>44</v>
      </c>
      <c r="J1314" s="16">
        <v>715.04</v>
      </c>
      <c r="K1314" s="16">
        <v>-715.04028531200004</v>
      </c>
      <c r="L1314" s="9">
        <v>0</v>
      </c>
      <c r="M1314" s="9">
        <v>0</v>
      </c>
      <c r="N1314" s="10">
        <v>0</v>
      </c>
      <c r="O1314" s="53">
        <f>SUM(J1314:N1314)</f>
        <v>-2.8531200007364532E-4</v>
      </c>
    </row>
    <row r="1315" spans="2:15" x14ac:dyDescent="0.25">
      <c r="B1315" s="51" t="s">
        <v>21</v>
      </c>
      <c r="C1315" s="3" t="s">
        <v>250</v>
      </c>
      <c r="D1315" s="31" t="s">
        <v>2669</v>
      </c>
      <c r="E1315" s="23" t="s">
        <v>2732</v>
      </c>
      <c r="F1315" s="24">
        <v>40316</v>
      </c>
      <c r="G1315" s="3" t="s">
        <v>1396</v>
      </c>
      <c r="H1315" s="4" t="s">
        <v>1371</v>
      </c>
      <c r="I1315" s="4" t="s">
        <v>482</v>
      </c>
      <c r="J1315" s="16">
        <v>715.03</v>
      </c>
      <c r="K1315" s="16">
        <v>-715.02845198399962</v>
      </c>
      <c r="L1315" s="9">
        <v>0</v>
      </c>
      <c r="M1315" s="9">
        <v>0</v>
      </c>
      <c r="N1315" s="10">
        <v>0</v>
      </c>
      <c r="O1315" s="53">
        <f>SUM(J1315:N1315)</f>
        <v>1.548016000356256E-3</v>
      </c>
    </row>
    <row r="1316" spans="2:15" x14ac:dyDescent="0.25">
      <c r="B1316" s="51" t="s">
        <v>21</v>
      </c>
      <c r="C1316" s="3" t="s">
        <v>250</v>
      </c>
      <c r="D1316" s="31" t="s">
        <v>2669</v>
      </c>
      <c r="E1316" s="23" t="s">
        <v>2732</v>
      </c>
      <c r="F1316" s="24">
        <v>40316</v>
      </c>
      <c r="G1316" s="3" t="s">
        <v>1397</v>
      </c>
      <c r="H1316" s="4" t="s">
        <v>1368</v>
      </c>
      <c r="I1316" s="4" t="s">
        <v>51</v>
      </c>
      <c r="J1316" s="16">
        <v>715.03</v>
      </c>
      <c r="K1316" s="16">
        <v>-715.02845198399962</v>
      </c>
      <c r="L1316" s="9">
        <v>0</v>
      </c>
      <c r="M1316" s="9">
        <v>0</v>
      </c>
      <c r="N1316" s="10">
        <v>0</v>
      </c>
      <c r="O1316" s="53">
        <f>SUM(J1316:N1316)</f>
        <v>1.548016000356256E-3</v>
      </c>
    </row>
    <row r="1317" spans="2:15" x14ac:dyDescent="0.25">
      <c r="B1317" s="51" t="s">
        <v>21</v>
      </c>
      <c r="C1317" s="3" t="s">
        <v>250</v>
      </c>
      <c r="D1317" s="31" t="s">
        <v>2669</v>
      </c>
      <c r="E1317" s="23" t="s">
        <v>2732</v>
      </c>
      <c r="F1317" s="24">
        <v>40316</v>
      </c>
      <c r="G1317" s="3" t="s">
        <v>1398</v>
      </c>
      <c r="H1317" s="4" t="s">
        <v>1368</v>
      </c>
      <c r="I1317" s="4" t="s">
        <v>39</v>
      </c>
      <c r="J1317" s="16">
        <v>715.03</v>
      </c>
      <c r="K1317" s="16">
        <v>-715.02845198399962</v>
      </c>
      <c r="L1317" s="9">
        <v>0</v>
      </c>
      <c r="M1317" s="9">
        <v>0</v>
      </c>
      <c r="N1317" s="10">
        <v>0</v>
      </c>
      <c r="O1317" s="53">
        <f>SUM(J1317:N1317)</f>
        <v>1.548016000356256E-3</v>
      </c>
    </row>
    <row r="1318" spans="2:15" x14ac:dyDescent="0.25">
      <c r="B1318" s="51" t="s">
        <v>21</v>
      </c>
      <c r="C1318" s="3" t="s">
        <v>250</v>
      </c>
      <c r="D1318" s="31" t="s">
        <v>2669</v>
      </c>
      <c r="E1318" s="23" t="s">
        <v>2732</v>
      </c>
      <c r="F1318" s="24">
        <v>40316</v>
      </c>
      <c r="G1318" s="3" t="s">
        <v>1399</v>
      </c>
      <c r="H1318" s="4" t="s">
        <v>1371</v>
      </c>
      <c r="I1318" s="4" t="s">
        <v>44</v>
      </c>
      <c r="J1318" s="16">
        <v>715.04</v>
      </c>
      <c r="K1318" s="16">
        <v>-715.04028531200004</v>
      </c>
      <c r="L1318" s="9">
        <v>0</v>
      </c>
      <c r="M1318" s="9">
        <v>0</v>
      </c>
      <c r="N1318" s="10">
        <v>0</v>
      </c>
      <c r="O1318" s="53">
        <f>SUM(J1318:N1318)</f>
        <v>-2.8531200007364532E-4</v>
      </c>
    </row>
    <row r="1319" spans="2:15" x14ac:dyDescent="0.25">
      <c r="B1319" s="51" t="s">
        <v>21</v>
      </c>
      <c r="C1319" s="3" t="s">
        <v>250</v>
      </c>
      <c r="D1319" s="31" t="s">
        <v>2669</v>
      </c>
      <c r="E1319" s="23" t="s">
        <v>2732</v>
      </c>
      <c r="F1319" s="24">
        <v>40316</v>
      </c>
      <c r="G1319" s="3" t="s">
        <v>1400</v>
      </c>
      <c r="H1319" s="4" t="s">
        <v>1401</v>
      </c>
      <c r="I1319" s="4" t="s">
        <v>27</v>
      </c>
      <c r="J1319" s="16">
        <v>715.04</v>
      </c>
      <c r="K1319" s="16">
        <v>-715.04028531200004</v>
      </c>
      <c r="L1319" s="9">
        <v>0</v>
      </c>
      <c r="M1319" s="9">
        <v>0</v>
      </c>
      <c r="N1319" s="10">
        <v>0</v>
      </c>
      <c r="O1319" s="53">
        <f>SUM(J1319:N1319)</f>
        <v>-2.8531200007364532E-4</v>
      </c>
    </row>
    <row r="1320" spans="2:15" x14ac:dyDescent="0.25">
      <c r="B1320" s="51" t="s">
        <v>21</v>
      </c>
      <c r="C1320" s="3" t="s">
        <v>250</v>
      </c>
      <c r="D1320" s="31" t="s">
        <v>2669</v>
      </c>
      <c r="E1320" s="23" t="s">
        <v>2732</v>
      </c>
      <c r="F1320" s="24">
        <v>40316</v>
      </c>
      <c r="G1320" s="3" t="s">
        <v>1402</v>
      </c>
      <c r="H1320" s="4" t="s">
        <v>1371</v>
      </c>
      <c r="I1320" s="4" t="s">
        <v>54</v>
      </c>
      <c r="J1320" s="16">
        <v>715.04</v>
      </c>
      <c r="K1320" s="16">
        <v>-715.04028531200004</v>
      </c>
      <c r="L1320" s="9">
        <v>0</v>
      </c>
      <c r="M1320" s="9">
        <v>0</v>
      </c>
      <c r="N1320" s="10">
        <v>0</v>
      </c>
      <c r="O1320" s="53">
        <f>SUM(J1320:N1320)</f>
        <v>-2.8531200007364532E-4</v>
      </c>
    </row>
    <row r="1321" spans="2:15" x14ac:dyDescent="0.25">
      <c r="B1321" s="51" t="s">
        <v>21</v>
      </c>
      <c r="C1321" s="3" t="s">
        <v>250</v>
      </c>
      <c r="D1321" s="31" t="s">
        <v>2669</v>
      </c>
      <c r="E1321" s="23" t="s">
        <v>2732</v>
      </c>
      <c r="F1321" s="24">
        <v>40316</v>
      </c>
      <c r="G1321" s="3" t="s">
        <v>1403</v>
      </c>
      <c r="H1321" s="4" t="s">
        <v>1371</v>
      </c>
      <c r="I1321" s="4" t="s">
        <v>105</v>
      </c>
      <c r="J1321" s="16">
        <v>715.04</v>
      </c>
      <c r="K1321" s="16">
        <v>-715.04028531200004</v>
      </c>
      <c r="L1321" s="9">
        <v>0</v>
      </c>
      <c r="M1321" s="9">
        <v>0</v>
      </c>
      <c r="N1321" s="10">
        <v>0</v>
      </c>
      <c r="O1321" s="53">
        <f>SUM(J1321:N1321)</f>
        <v>-2.8531200007364532E-4</v>
      </c>
    </row>
    <row r="1322" spans="2:15" x14ac:dyDescent="0.25">
      <c r="B1322" s="51" t="s">
        <v>21</v>
      </c>
      <c r="C1322" s="3" t="s">
        <v>250</v>
      </c>
      <c r="D1322" s="31" t="s">
        <v>2669</v>
      </c>
      <c r="E1322" s="23" t="s">
        <v>2732</v>
      </c>
      <c r="F1322" s="24">
        <v>40316</v>
      </c>
      <c r="G1322" s="3" t="s">
        <v>1404</v>
      </c>
      <c r="H1322" s="4" t="s">
        <v>1371</v>
      </c>
      <c r="I1322" s="4" t="s">
        <v>30</v>
      </c>
      <c r="J1322" s="16">
        <v>715.04</v>
      </c>
      <c r="K1322" s="16">
        <v>-715.04028531200004</v>
      </c>
      <c r="L1322" s="9">
        <v>0</v>
      </c>
      <c r="M1322" s="9">
        <v>0</v>
      </c>
      <c r="N1322" s="10">
        <v>0</v>
      </c>
      <c r="O1322" s="53">
        <f>SUM(J1322:N1322)</f>
        <v>-2.8531200007364532E-4</v>
      </c>
    </row>
    <row r="1323" spans="2:15" x14ac:dyDescent="0.25">
      <c r="B1323" s="51" t="s">
        <v>21</v>
      </c>
      <c r="C1323" s="3" t="s">
        <v>250</v>
      </c>
      <c r="D1323" s="31" t="s">
        <v>2669</v>
      </c>
      <c r="E1323" s="23" t="s">
        <v>2732</v>
      </c>
      <c r="F1323" s="24">
        <v>40316</v>
      </c>
      <c r="G1323" s="3" t="s">
        <v>1405</v>
      </c>
      <c r="H1323" s="4" t="s">
        <v>1371</v>
      </c>
      <c r="I1323" s="4" t="s">
        <v>36</v>
      </c>
      <c r="J1323" s="16">
        <v>715.03</v>
      </c>
      <c r="K1323" s="16">
        <v>-715.02845198399962</v>
      </c>
      <c r="L1323" s="9">
        <v>0</v>
      </c>
      <c r="M1323" s="9">
        <v>0</v>
      </c>
      <c r="N1323" s="10">
        <v>0</v>
      </c>
      <c r="O1323" s="53">
        <f>SUM(J1323:N1323)</f>
        <v>1.548016000356256E-3</v>
      </c>
    </row>
    <row r="1324" spans="2:15" x14ac:dyDescent="0.25">
      <c r="B1324" s="51" t="s">
        <v>21</v>
      </c>
      <c r="C1324" s="3" t="s">
        <v>250</v>
      </c>
      <c r="D1324" s="31" t="s">
        <v>2669</v>
      </c>
      <c r="E1324" s="23" t="s">
        <v>2732</v>
      </c>
      <c r="F1324" s="24">
        <v>40316</v>
      </c>
      <c r="G1324" s="3" t="s">
        <v>1406</v>
      </c>
      <c r="H1324" s="4" t="s">
        <v>1368</v>
      </c>
      <c r="I1324" s="4" t="s">
        <v>42</v>
      </c>
      <c r="J1324" s="16">
        <v>715.03</v>
      </c>
      <c r="K1324" s="16">
        <v>-715.02845198399962</v>
      </c>
      <c r="L1324" s="9">
        <v>0</v>
      </c>
      <c r="M1324" s="9">
        <v>0</v>
      </c>
      <c r="N1324" s="10">
        <v>0</v>
      </c>
      <c r="O1324" s="53">
        <f>SUM(J1324:N1324)</f>
        <v>1.548016000356256E-3</v>
      </c>
    </row>
    <row r="1325" spans="2:15" x14ac:dyDescent="0.25">
      <c r="B1325" s="51" t="s">
        <v>21</v>
      </c>
      <c r="C1325" s="3" t="s">
        <v>250</v>
      </c>
      <c r="D1325" s="31" t="s">
        <v>2669</v>
      </c>
      <c r="E1325" s="23" t="s">
        <v>2732</v>
      </c>
      <c r="F1325" s="24">
        <v>40316</v>
      </c>
      <c r="G1325" s="3" t="s">
        <v>1407</v>
      </c>
      <c r="H1325" s="4" t="s">
        <v>1371</v>
      </c>
      <c r="I1325" s="4" t="s">
        <v>42</v>
      </c>
      <c r="J1325" s="16">
        <v>715.03</v>
      </c>
      <c r="K1325" s="16">
        <v>-715.02845198399962</v>
      </c>
      <c r="L1325" s="9">
        <v>0</v>
      </c>
      <c r="M1325" s="9">
        <v>0</v>
      </c>
      <c r="N1325" s="10">
        <v>0</v>
      </c>
      <c r="O1325" s="53">
        <f>SUM(J1325:N1325)</f>
        <v>1.548016000356256E-3</v>
      </c>
    </row>
    <row r="1326" spans="2:15" x14ac:dyDescent="0.25">
      <c r="B1326" s="51" t="s">
        <v>21</v>
      </c>
      <c r="C1326" s="3" t="s">
        <v>250</v>
      </c>
      <c r="D1326" s="31" t="s">
        <v>2669</v>
      </c>
      <c r="E1326" s="23" t="s">
        <v>2732</v>
      </c>
      <c r="F1326" s="24">
        <v>40316</v>
      </c>
      <c r="G1326" s="3" t="s">
        <v>1408</v>
      </c>
      <c r="H1326" s="4" t="s">
        <v>1368</v>
      </c>
      <c r="I1326" s="4" t="s">
        <v>42</v>
      </c>
      <c r="J1326" s="16">
        <v>715.03</v>
      </c>
      <c r="K1326" s="16">
        <v>-715.02845198399962</v>
      </c>
      <c r="L1326" s="9">
        <v>0</v>
      </c>
      <c r="M1326" s="9">
        <v>0</v>
      </c>
      <c r="N1326" s="10">
        <v>0</v>
      </c>
      <c r="O1326" s="53">
        <f>SUM(J1326:N1326)</f>
        <v>1.548016000356256E-3</v>
      </c>
    </row>
    <row r="1327" spans="2:15" x14ac:dyDescent="0.25">
      <c r="B1327" s="51" t="s">
        <v>21</v>
      </c>
      <c r="C1327" s="3" t="s">
        <v>250</v>
      </c>
      <c r="D1327" s="31" t="s">
        <v>2669</v>
      </c>
      <c r="E1327" s="23" t="s">
        <v>2732</v>
      </c>
      <c r="F1327" s="24">
        <v>40316</v>
      </c>
      <c r="G1327" s="3" t="s">
        <v>1409</v>
      </c>
      <c r="H1327" s="4" t="s">
        <v>1371</v>
      </c>
      <c r="I1327" s="4" t="s">
        <v>42</v>
      </c>
      <c r="J1327" s="16">
        <v>715.04</v>
      </c>
      <c r="K1327" s="16">
        <v>-715.04028531200004</v>
      </c>
      <c r="L1327" s="9">
        <v>0</v>
      </c>
      <c r="M1327" s="9">
        <v>0</v>
      </c>
      <c r="N1327" s="10">
        <v>0</v>
      </c>
      <c r="O1327" s="53">
        <f>SUM(J1327:N1327)</f>
        <v>-2.8531200007364532E-4</v>
      </c>
    </row>
    <row r="1328" spans="2:15" x14ac:dyDescent="0.25">
      <c r="B1328" s="51" t="s">
        <v>21</v>
      </c>
      <c r="C1328" s="3" t="s">
        <v>250</v>
      </c>
      <c r="D1328" s="31" t="s">
        <v>2669</v>
      </c>
      <c r="E1328" s="23" t="s">
        <v>2732</v>
      </c>
      <c r="F1328" s="24">
        <v>40316</v>
      </c>
      <c r="G1328" s="3" t="s">
        <v>1410</v>
      </c>
      <c r="H1328" s="4" t="s">
        <v>1371</v>
      </c>
      <c r="I1328" s="4" t="s">
        <v>42</v>
      </c>
      <c r="J1328" s="16">
        <v>715.03</v>
      </c>
      <c r="K1328" s="16">
        <v>-715.02845198399962</v>
      </c>
      <c r="L1328" s="9">
        <v>0</v>
      </c>
      <c r="M1328" s="9">
        <v>0</v>
      </c>
      <c r="N1328" s="10">
        <v>0</v>
      </c>
      <c r="O1328" s="53">
        <f>SUM(J1328:N1328)</f>
        <v>1.548016000356256E-3</v>
      </c>
    </row>
    <row r="1329" spans="2:15" x14ac:dyDescent="0.25">
      <c r="B1329" s="51" t="s">
        <v>21</v>
      </c>
      <c r="C1329" s="3" t="s">
        <v>250</v>
      </c>
      <c r="D1329" s="31" t="s">
        <v>2669</v>
      </c>
      <c r="E1329" s="23" t="s">
        <v>2732</v>
      </c>
      <c r="F1329" s="24">
        <v>40316</v>
      </c>
      <c r="G1329" s="3" t="s">
        <v>1411</v>
      </c>
      <c r="H1329" s="4" t="s">
        <v>1368</v>
      </c>
      <c r="I1329" s="4" t="s">
        <v>42</v>
      </c>
      <c r="J1329" s="16">
        <v>715.04</v>
      </c>
      <c r="K1329" s="16">
        <v>-715.04028531200004</v>
      </c>
      <c r="L1329" s="9">
        <v>0</v>
      </c>
      <c r="M1329" s="9">
        <v>0</v>
      </c>
      <c r="N1329" s="10">
        <v>0</v>
      </c>
      <c r="O1329" s="53">
        <f>SUM(J1329:N1329)</f>
        <v>-2.8531200007364532E-4</v>
      </c>
    </row>
    <row r="1330" spans="2:15" x14ac:dyDescent="0.25">
      <c r="B1330" s="51" t="s">
        <v>21</v>
      </c>
      <c r="C1330" s="3" t="s">
        <v>250</v>
      </c>
      <c r="D1330" s="31" t="s">
        <v>2669</v>
      </c>
      <c r="E1330" s="23" t="s">
        <v>2732</v>
      </c>
      <c r="F1330" s="24">
        <v>40316</v>
      </c>
      <c r="G1330" s="3" t="s">
        <v>1412</v>
      </c>
      <c r="H1330" s="4" t="s">
        <v>1371</v>
      </c>
      <c r="I1330" s="4" t="s">
        <v>42</v>
      </c>
      <c r="J1330" s="16">
        <v>715.03</v>
      </c>
      <c r="K1330" s="16">
        <v>-715.02845198399962</v>
      </c>
      <c r="L1330" s="9">
        <v>0</v>
      </c>
      <c r="M1330" s="9">
        <v>0</v>
      </c>
      <c r="N1330" s="10">
        <v>0</v>
      </c>
      <c r="O1330" s="53">
        <f>SUM(J1330:N1330)</f>
        <v>1.548016000356256E-3</v>
      </c>
    </row>
    <row r="1331" spans="2:15" x14ac:dyDescent="0.25">
      <c r="B1331" s="51" t="s">
        <v>21</v>
      </c>
      <c r="C1331" s="3" t="s">
        <v>250</v>
      </c>
      <c r="D1331" s="31" t="s">
        <v>2669</v>
      </c>
      <c r="E1331" s="23" t="s">
        <v>2732</v>
      </c>
      <c r="F1331" s="24">
        <v>40316</v>
      </c>
      <c r="G1331" s="3" t="s">
        <v>1413</v>
      </c>
      <c r="H1331" s="4" t="s">
        <v>1371</v>
      </c>
      <c r="I1331" s="4" t="s">
        <v>482</v>
      </c>
      <c r="J1331" s="16">
        <v>715.04</v>
      </c>
      <c r="K1331" s="16">
        <v>-715.04028531200004</v>
      </c>
      <c r="L1331" s="9">
        <v>0</v>
      </c>
      <c r="M1331" s="9">
        <v>0</v>
      </c>
      <c r="N1331" s="10">
        <v>0</v>
      </c>
      <c r="O1331" s="53">
        <f>SUM(J1331:N1331)</f>
        <v>-2.8531200007364532E-4</v>
      </c>
    </row>
    <row r="1332" spans="2:15" x14ac:dyDescent="0.25">
      <c r="B1332" s="51" t="s">
        <v>21</v>
      </c>
      <c r="C1332" s="3" t="s">
        <v>250</v>
      </c>
      <c r="D1332" s="31" t="s">
        <v>2669</v>
      </c>
      <c r="E1332" s="23" t="s">
        <v>2732</v>
      </c>
      <c r="F1332" s="24">
        <v>40316</v>
      </c>
      <c r="G1332" s="3" t="s">
        <v>1414</v>
      </c>
      <c r="H1332" s="4" t="s">
        <v>1368</v>
      </c>
      <c r="I1332" s="4" t="s">
        <v>227</v>
      </c>
      <c r="J1332" s="16">
        <v>715.04</v>
      </c>
      <c r="K1332" s="16">
        <v>-715.04028531200004</v>
      </c>
      <c r="L1332" s="9">
        <v>0</v>
      </c>
      <c r="M1332" s="9">
        <v>0</v>
      </c>
      <c r="N1332" s="10">
        <v>0</v>
      </c>
      <c r="O1332" s="53">
        <f>SUM(J1332:N1332)</f>
        <v>-2.8531200007364532E-4</v>
      </c>
    </row>
    <row r="1333" spans="2:15" x14ac:dyDescent="0.25">
      <c r="B1333" s="51" t="s">
        <v>21</v>
      </c>
      <c r="C1333" s="3" t="s">
        <v>250</v>
      </c>
      <c r="D1333" s="31" t="s">
        <v>2669</v>
      </c>
      <c r="E1333" s="23" t="s">
        <v>2732</v>
      </c>
      <c r="F1333" s="24">
        <v>40316</v>
      </c>
      <c r="G1333" s="3" t="s">
        <v>1415</v>
      </c>
      <c r="H1333" s="4" t="s">
        <v>1368</v>
      </c>
      <c r="I1333" s="4" t="s">
        <v>39</v>
      </c>
      <c r="J1333" s="16">
        <v>715.03</v>
      </c>
      <c r="K1333" s="16">
        <v>-715.02845198399962</v>
      </c>
      <c r="L1333" s="9">
        <v>0</v>
      </c>
      <c r="M1333" s="9">
        <v>0</v>
      </c>
      <c r="N1333" s="10">
        <v>0</v>
      </c>
      <c r="O1333" s="53">
        <f>SUM(J1333:N1333)</f>
        <v>1.548016000356256E-3</v>
      </c>
    </row>
    <row r="1334" spans="2:15" x14ac:dyDescent="0.25">
      <c r="B1334" s="51" t="s">
        <v>21</v>
      </c>
      <c r="C1334" s="3" t="s">
        <v>250</v>
      </c>
      <c r="D1334" s="31" t="s">
        <v>2669</v>
      </c>
      <c r="E1334" s="23" t="s">
        <v>2732</v>
      </c>
      <c r="F1334" s="24">
        <v>40316</v>
      </c>
      <c r="G1334" s="3" t="s">
        <v>1416</v>
      </c>
      <c r="H1334" s="4" t="s">
        <v>1368</v>
      </c>
      <c r="I1334" s="4" t="s">
        <v>54</v>
      </c>
      <c r="J1334" s="16">
        <v>715.03</v>
      </c>
      <c r="K1334" s="16">
        <v>-715.02845198399962</v>
      </c>
      <c r="L1334" s="9">
        <v>0</v>
      </c>
      <c r="M1334" s="9">
        <v>0</v>
      </c>
      <c r="N1334" s="10">
        <v>0</v>
      </c>
      <c r="O1334" s="53">
        <f>SUM(J1334:N1334)</f>
        <v>1.548016000356256E-3</v>
      </c>
    </row>
    <row r="1335" spans="2:15" x14ac:dyDescent="0.25">
      <c r="B1335" s="51" t="s">
        <v>21</v>
      </c>
      <c r="C1335" s="3" t="s">
        <v>250</v>
      </c>
      <c r="D1335" s="31" t="s">
        <v>2669</v>
      </c>
      <c r="E1335" s="23" t="s">
        <v>2732</v>
      </c>
      <c r="F1335" s="24">
        <v>40316</v>
      </c>
      <c r="G1335" s="3" t="s">
        <v>1417</v>
      </c>
      <c r="H1335" s="4" t="s">
        <v>1371</v>
      </c>
      <c r="I1335" s="4" t="s">
        <v>1058</v>
      </c>
      <c r="J1335" s="16">
        <v>715.03</v>
      </c>
      <c r="K1335" s="16">
        <v>-715.02845198399962</v>
      </c>
      <c r="L1335" s="9">
        <v>0</v>
      </c>
      <c r="M1335" s="9">
        <v>0</v>
      </c>
      <c r="N1335" s="10">
        <v>0</v>
      </c>
      <c r="O1335" s="53">
        <f>SUM(J1335:N1335)</f>
        <v>1.548016000356256E-3</v>
      </c>
    </row>
    <row r="1336" spans="2:15" x14ac:dyDescent="0.25">
      <c r="B1336" s="51" t="s">
        <v>21</v>
      </c>
      <c r="C1336" s="3" t="s">
        <v>250</v>
      </c>
      <c r="D1336" s="31" t="s">
        <v>2669</v>
      </c>
      <c r="E1336" s="23" t="s">
        <v>2732</v>
      </c>
      <c r="F1336" s="24">
        <v>40316</v>
      </c>
      <c r="G1336" s="3" t="s">
        <v>1418</v>
      </c>
      <c r="H1336" s="4" t="s">
        <v>1368</v>
      </c>
      <c r="I1336" s="4" t="s">
        <v>39</v>
      </c>
      <c r="J1336" s="16">
        <v>715.03</v>
      </c>
      <c r="K1336" s="16">
        <v>-715.02845198399962</v>
      </c>
      <c r="L1336" s="9">
        <v>0</v>
      </c>
      <c r="M1336" s="9">
        <v>0</v>
      </c>
      <c r="N1336" s="10">
        <v>0</v>
      </c>
      <c r="O1336" s="53">
        <f>SUM(J1336:N1336)</f>
        <v>1.548016000356256E-3</v>
      </c>
    </row>
    <row r="1337" spans="2:15" x14ac:dyDescent="0.25">
      <c r="B1337" s="51" t="s">
        <v>21</v>
      </c>
      <c r="C1337" s="3" t="s">
        <v>250</v>
      </c>
      <c r="D1337" s="31" t="s">
        <v>2669</v>
      </c>
      <c r="E1337" s="23" t="s">
        <v>2732</v>
      </c>
      <c r="F1337" s="24">
        <v>40316</v>
      </c>
      <c r="G1337" s="3" t="s">
        <v>1419</v>
      </c>
      <c r="H1337" s="4" t="s">
        <v>1371</v>
      </c>
      <c r="I1337" s="4" t="s">
        <v>51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53">
        <f>SUM(J1337:N1337)</f>
        <v>-2.8531200007364532E-4</v>
      </c>
    </row>
    <row r="1338" spans="2:15" x14ac:dyDescent="0.25">
      <c r="B1338" s="51" t="s">
        <v>21</v>
      </c>
      <c r="C1338" s="3" t="s">
        <v>250</v>
      </c>
      <c r="D1338" s="31" t="s">
        <v>2669</v>
      </c>
      <c r="E1338" s="23" t="s">
        <v>2732</v>
      </c>
      <c r="F1338" s="24">
        <v>40316</v>
      </c>
      <c r="G1338" s="3" t="s">
        <v>1420</v>
      </c>
      <c r="H1338" s="4" t="s">
        <v>1371</v>
      </c>
      <c r="I1338" s="4" t="s">
        <v>39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53">
        <f>SUM(J1338:N1338)</f>
        <v>-2.8531200007364532E-4</v>
      </c>
    </row>
    <row r="1339" spans="2:15" x14ac:dyDescent="0.25">
      <c r="B1339" s="51" t="s">
        <v>21</v>
      </c>
      <c r="C1339" s="3" t="s">
        <v>250</v>
      </c>
      <c r="D1339" s="31" t="s">
        <v>2669</v>
      </c>
      <c r="E1339" s="23" t="s">
        <v>2732</v>
      </c>
      <c r="F1339" s="24">
        <v>40316</v>
      </c>
      <c r="G1339" s="3" t="s">
        <v>1421</v>
      </c>
      <c r="H1339" s="4" t="s">
        <v>1373</v>
      </c>
      <c r="I1339" s="4" t="s">
        <v>5</v>
      </c>
      <c r="J1339" s="16">
        <v>472.5</v>
      </c>
      <c r="K1339" s="16">
        <v>-472.50474800000018</v>
      </c>
      <c r="L1339" s="9">
        <v>0</v>
      </c>
      <c r="M1339" s="9">
        <v>0</v>
      </c>
      <c r="N1339" s="10">
        <v>0</v>
      </c>
      <c r="O1339" s="53">
        <f>SUM(J1339:N1339)</f>
        <v>-4.748000000176944E-3</v>
      </c>
    </row>
    <row r="1340" spans="2:15" x14ac:dyDescent="0.25">
      <c r="B1340" s="51" t="s">
        <v>21</v>
      </c>
      <c r="C1340" s="3" t="s">
        <v>250</v>
      </c>
      <c r="D1340" s="31" t="s">
        <v>2669</v>
      </c>
      <c r="E1340" s="23" t="s">
        <v>2732</v>
      </c>
      <c r="F1340" s="24">
        <v>40316</v>
      </c>
      <c r="G1340" s="3" t="s">
        <v>1422</v>
      </c>
      <c r="H1340" s="4" t="s">
        <v>1368</v>
      </c>
      <c r="I1340" s="4" t="s">
        <v>42</v>
      </c>
      <c r="J1340" s="16">
        <v>715.03</v>
      </c>
      <c r="K1340" s="16">
        <v>-715.02845198399962</v>
      </c>
      <c r="L1340" s="9">
        <v>0</v>
      </c>
      <c r="M1340" s="9">
        <v>0</v>
      </c>
      <c r="N1340" s="10">
        <v>0</v>
      </c>
      <c r="O1340" s="53">
        <f>SUM(J1340:N1340)</f>
        <v>1.548016000356256E-3</v>
      </c>
    </row>
    <row r="1341" spans="2:15" x14ac:dyDescent="0.25">
      <c r="B1341" s="51" t="s">
        <v>21</v>
      </c>
      <c r="C1341" s="3" t="s">
        <v>250</v>
      </c>
      <c r="D1341" s="31" t="s">
        <v>2669</v>
      </c>
      <c r="E1341" s="23" t="s">
        <v>2732</v>
      </c>
      <c r="F1341" s="24">
        <v>40316</v>
      </c>
      <c r="G1341" s="3" t="s">
        <v>1423</v>
      </c>
      <c r="H1341" s="4" t="s">
        <v>1368</v>
      </c>
      <c r="I1341" s="4" t="s">
        <v>42</v>
      </c>
      <c r="J1341" s="16">
        <v>715.03</v>
      </c>
      <c r="K1341" s="16">
        <v>-715.02845198399962</v>
      </c>
      <c r="L1341" s="9">
        <v>0</v>
      </c>
      <c r="M1341" s="9">
        <v>0</v>
      </c>
      <c r="N1341" s="10">
        <v>0</v>
      </c>
      <c r="O1341" s="53">
        <f>SUM(J1341:N1341)</f>
        <v>1.548016000356256E-3</v>
      </c>
    </row>
    <row r="1342" spans="2:15" x14ac:dyDescent="0.25">
      <c r="B1342" s="51" t="s">
        <v>21</v>
      </c>
      <c r="C1342" s="3" t="s">
        <v>250</v>
      </c>
      <c r="D1342" s="31" t="s">
        <v>2669</v>
      </c>
      <c r="E1342" s="23" t="s">
        <v>2732</v>
      </c>
      <c r="F1342" s="24">
        <v>40316</v>
      </c>
      <c r="G1342" s="3" t="s">
        <v>1424</v>
      </c>
      <c r="H1342" s="4" t="s">
        <v>1368</v>
      </c>
      <c r="I1342" s="4" t="s">
        <v>42</v>
      </c>
      <c r="J1342" s="16">
        <v>715.03</v>
      </c>
      <c r="K1342" s="16">
        <v>-715.02845198399962</v>
      </c>
      <c r="L1342" s="9">
        <v>0</v>
      </c>
      <c r="M1342" s="9">
        <v>0</v>
      </c>
      <c r="N1342" s="10">
        <v>0</v>
      </c>
      <c r="O1342" s="53">
        <f>SUM(J1342:N1342)</f>
        <v>1.548016000356256E-3</v>
      </c>
    </row>
    <row r="1343" spans="2:15" x14ac:dyDescent="0.25">
      <c r="B1343" s="51" t="s">
        <v>21</v>
      </c>
      <c r="C1343" s="3" t="s">
        <v>250</v>
      </c>
      <c r="D1343" s="31" t="s">
        <v>2669</v>
      </c>
      <c r="E1343" s="23" t="s">
        <v>2732</v>
      </c>
      <c r="F1343" s="24">
        <v>40316</v>
      </c>
      <c r="G1343" s="3" t="s">
        <v>1425</v>
      </c>
      <c r="H1343" s="4" t="s">
        <v>1368</v>
      </c>
      <c r="I1343" s="4" t="s">
        <v>127</v>
      </c>
      <c r="J1343" s="16">
        <v>715.03</v>
      </c>
      <c r="K1343" s="16">
        <v>-715.02845198399962</v>
      </c>
      <c r="L1343" s="9">
        <v>0</v>
      </c>
      <c r="M1343" s="9">
        <v>0</v>
      </c>
      <c r="N1343" s="10">
        <v>0</v>
      </c>
      <c r="O1343" s="53">
        <f>SUM(J1343:N1343)</f>
        <v>1.548016000356256E-3</v>
      </c>
    </row>
    <row r="1344" spans="2:15" x14ac:dyDescent="0.25">
      <c r="B1344" s="51" t="s">
        <v>21</v>
      </c>
      <c r="C1344" s="3" t="s">
        <v>250</v>
      </c>
      <c r="D1344" s="31" t="s">
        <v>2669</v>
      </c>
      <c r="E1344" s="23" t="s">
        <v>2732</v>
      </c>
      <c r="F1344" s="24">
        <v>40316</v>
      </c>
      <c r="G1344" s="3" t="s">
        <v>1426</v>
      </c>
      <c r="H1344" s="4" t="s">
        <v>1371</v>
      </c>
      <c r="I1344" s="4" t="s">
        <v>235</v>
      </c>
      <c r="J1344" s="16">
        <v>715.03</v>
      </c>
      <c r="K1344" s="16">
        <v>-715.02845198399962</v>
      </c>
      <c r="L1344" s="9">
        <v>0</v>
      </c>
      <c r="M1344" s="9">
        <v>0</v>
      </c>
      <c r="N1344" s="10">
        <v>0</v>
      </c>
      <c r="O1344" s="53">
        <f>SUM(J1344:N1344)</f>
        <v>1.548016000356256E-3</v>
      </c>
    </row>
    <row r="1345" spans="2:15" x14ac:dyDescent="0.25">
      <c r="B1345" s="51" t="s">
        <v>21</v>
      </c>
      <c r="C1345" s="3" t="s">
        <v>250</v>
      </c>
      <c r="D1345" s="31" t="s">
        <v>2669</v>
      </c>
      <c r="E1345" s="23" t="s">
        <v>2732</v>
      </c>
      <c r="F1345" s="24">
        <v>40316</v>
      </c>
      <c r="G1345" s="3" t="s">
        <v>1427</v>
      </c>
      <c r="H1345" s="4" t="s">
        <v>1368</v>
      </c>
      <c r="I1345" s="4" t="s">
        <v>66</v>
      </c>
      <c r="J1345" s="16">
        <v>715.03</v>
      </c>
      <c r="K1345" s="16">
        <v>-715.02845198399962</v>
      </c>
      <c r="L1345" s="9">
        <v>0</v>
      </c>
      <c r="M1345" s="9">
        <v>0</v>
      </c>
      <c r="N1345" s="10">
        <v>0</v>
      </c>
      <c r="O1345" s="53">
        <f>SUM(J1345:N1345)</f>
        <v>1.548016000356256E-3</v>
      </c>
    </row>
    <row r="1346" spans="2:15" x14ac:dyDescent="0.25">
      <c r="B1346" s="51" t="s">
        <v>21</v>
      </c>
      <c r="C1346" s="3" t="s">
        <v>250</v>
      </c>
      <c r="D1346" s="31" t="s">
        <v>2669</v>
      </c>
      <c r="E1346" s="23" t="s">
        <v>2732</v>
      </c>
      <c r="F1346" s="24">
        <v>40316</v>
      </c>
      <c r="G1346" s="3" t="s">
        <v>1428</v>
      </c>
      <c r="H1346" s="4" t="s">
        <v>1371</v>
      </c>
      <c r="I1346" s="4" t="s">
        <v>44</v>
      </c>
      <c r="J1346" s="16">
        <v>715.04</v>
      </c>
      <c r="K1346" s="16">
        <v>-715.04028531200004</v>
      </c>
      <c r="L1346" s="9">
        <v>0</v>
      </c>
      <c r="M1346" s="9">
        <v>0</v>
      </c>
      <c r="N1346" s="10">
        <v>0</v>
      </c>
      <c r="O1346" s="53">
        <f>SUM(J1346:N1346)</f>
        <v>-2.8531200007364532E-4</v>
      </c>
    </row>
    <row r="1347" spans="2:15" x14ac:dyDescent="0.25">
      <c r="B1347" s="51" t="s">
        <v>21</v>
      </c>
      <c r="C1347" s="3" t="s">
        <v>250</v>
      </c>
      <c r="D1347" s="31" t="s">
        <v>2669</v>
      </c>
      <c r="E1347" s="23" t="s">
        <v>2732</v>
      </c>
      <c r="F1347" s="24">
        <v>40316</v>
      </c>
      <c r="G1347" s="3" t="s">
        <v>1429</v>
      </c>
      <c r="H1347" s="4" t="s">
        <v>1368</v>
      </c>
      <c r="I1347" s="4" t="s">
        <v>75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53">
        <f>SUM(J1347:N1347)</f>
        <v>1.548016000356256E-3</v>
      </c>
    </row>
    <row r="1348" spans="2:15" x14ac:dyDescent="0.25">
      <c r="B1348" s="51" t="s">
        <v>21</v>
      </c>
      <c r="C1348" s="3" t="s">
        <v>250</v>
      </c>
      <c r="D1348" s="31" t="s">
        <v>2669</v>
      </c>
      <c r="E1348" s="23" t="s">
        <v>2732</v>
      </c>
      <c r="F1348" s="24">
        <v>40316</v>
      </c>
      <c r="G1348" s="3" t="s">
        <v>1430</v>
      </c>
      <c r="H1348" s="4" t="s">
        <v>1371</v>
      </c>
      <c r="I1348" s="4" t="s">
        <v>44</v>
      </c>
      <c r="J1348" s="16">
        <v>715.03</v>
      </c>
      <c r="K1348" s="16">
        <v>-715.02845198399962</v>
      </c>
      <c r="L1348" s="9">
        <v>0</v>
      </c>
      <c r="M1348" s="9">
        <v>0</v>
      </c>
      <c r="N1348" s="10">
        <v>0</v>
      </c>
      <c r="O1348" s="53">
        <f>SUM(J1348:N1348)</f>
        <v>1.548016000356256E-3</v>
      </c>
    </row>
    <row r="1349" spans="2:15" x14ac:dyDescent="0.25">
      <c r="B1349" s="51" t="s">
        <v>21</v>
      </c>
      <c r="C1349" s="3" t="s">
        <v>250</v>
      </c>
      <c r="D1349" s="31" t="s">
        <v>2669</v>
      </c>
      <c r="E1349" s="23" t="s">
        <v>2732</v>
      </c>
      <c r="F1349" s="24">
        <v>40316</v>
      </c>
      <c r="G1349" s="3" t="s">
        <v>1431</v>
      </c>
      <c r="H1349" s="4" t="s">
        <v>1371</v>
      </c>
      <c r="I1349" s="4" t="s">
        <v>42</v>
      </c>
      <c r="J1349" s="16">
        <v>715.03</v>
      </c>
      <c r="K1349" s="16">
        <v>-715.02845198399962</v>
      </c>
      <c r="L1349" s="9">
        <v>0</v>
      </c>
      <c r="M1349" s="9">
        <v>0</v>
      </c>
      <c r="N1349" s="10">
        <v>0</v>
      </c>
      <c r="O1349" s="53">
        <f>SUM(J1349:N1349)</f>
        <v>1.548016000356256E-3</v>
      </c>
    </row>
    <row r="1350" spans="2:15" x14ac:dyDescent="0.25">
      <c r="B1350" s="51" t="s">
        <v>21</v>
      </c>
      <c r="C1350" s="3" t="s">
        <v>250</v>
      </c>
      <c r="D1350" s="31" t="s">
        <v>2669</v>
      </c>
      <c r="E1350" s="23" t="s">
        <v>2732</v>
      </c>
      <c r="F1350" s="24">
        <v>40316</v>
      </c>
      <c r="G1350" s="3" t="s">
        <v>1432</v>
      </c>
      <c r="H1350" s="4" t="s">
        <v>1433</v>
      </c>
      <c r="I1350" s="4" t="s">
        <v>42</v>
      </c>
      <c r="J1350" s="16">
        <v>715.03</v>
      </c>
      <c r="K1350" s="16">
        <v>-715.02845198399962</v>
      </c>
      <c r="L1350" s="9">
        <v>0</v>
      </c>
      <c r="M1350" s="9">
        <v>0</v>
      </c>
      <c r="N1350" s="10">
        <v>0</v>
      </c>
      <c r="O1350" s="53">
        <f>SUM(J1350:N1350)</f>
        <v>1.548016000356256E-3</v>
      </c>
    </row>
    <row r="1351" spans="2:15" x14ac:dyDescent="0.25">
      <c r="B1351" s="51" t="s">
        <v>21</v>
      </c>
      <c r="C1351" s="3" t="s">
        <v>250</v>
      </c>
      <c r="D1351" s="31" t="s">
        <v>2669</v>
      </c>
      <c r="E1351" s="23" t="s">
        <v>2732</v>
      </c>
      <c r="F1351" s="24">
        <v>40317</v>
      </c>
      <c r="G1351" s="3" t="s">
        <v>1434</v>
      </c>
      <c r="H1351" s="4" t="s">
        <v>1435</v>
      </c>
      <c r="I1351" s="4" t="s">
        <v>78</v>
      </c>
      <c r="J1351" s="16">
        <v>985</v>
      </c>
      <c r="K1351" s="16">
        <v>-985.00280799999939</v>
      </c>
      <c r="L1351" s="9">
        <v>0</v>
      </c>
      <c r="M1351" s="9">
        <v>0</v>
      </c>
      <c r="N1351" s="10">
        <v>0</v>
      </c>
      <c r="O1351" s="53">
        <f>SUM(J1351:N1351)</f>
        <v>-2.8079999993906313E-3</v>
      </c>
    </row>
    <row r="1352" spans="2:15" x14ac:dyDescent="0.25">
      <c r="B1352" s="51" t="s">
        <v>21</v>
      </c>
      <c r="C1352" s="3" t="s">
        <v>250</v>
      </c>
      <c r="D1352" s="31" t="s">
        <v>2669</v>
      </c>
      <c r="E1352" s="23" t="s">
        <v>2732</v>
      </c>
      <c r="F1352" s="24">
        <v>40346</v>
      </c>
      <c r="G1352" s="3" t="s">
        <v>1436</v>
      </c>
      <c r="H1352" s="4" t="s">
        <v>634</v>
      </c>
      <c r="I1352" s="4" t="s">
        <v>236</v>
      </c>
      <c r="J1352" s="16">
        <v>796</v>
      </c>
      <c r="K1352" s="16">
        <v>-792.96621560000017</v>
      </c>
      <c r="L1352" s="9">
        <v>0</v>
      </c>
      <c r="M1352" s="9">
        <v>0</v>
      </c>
      <c r="N1352" s="10">
        <v>0</v>
      </c>
      <c r="O1352" s="53">
        <f>SUM(J1352:N1352)</f>
        <v>3.0337843999998313</v>
      </c>
    </row>
    <row r="1353" spans="2:15" x14ac:dyDescent="0.25">
      <c r="B1353" s="51" t="s">
        <v>21</v>
      </c>
      <c r="C1353" s="3" t="s">
        <v>250</v>
      </c>
      <c r="D1353" s="31" t="s">
        <v>2669</v>
      </c>
      <c r="E1353" s="23" t="s">
        <v>2732</v>
      </c>
      <c r="F1353" s="24">
        <v>40346</v>
      </c>
      <c r="G1353" s="3" t="s">
        <v>1437</v>
      </c>
      <c r="H1353" s="4" t="s">
        <v>1438</v>
      </c>
      <c r="I1353" s="4" t="s">
        <v>85</v>
      </c>
      <c r="J1353" s="16">
        <v>1620</v>
      </c>
      <c r="K1353" s="16">
        <v>-1613.8190819999984</v>
      </c>
      <c r="L1353" s="9">
        <v>0</v>
      </c>
      <c r="M1353" s="9">
        <v>0</v>
      </c>
      <c r="N1353" s="10">
        <v>0</v>
      </c>
      <c r="O1353" s="53">
        <f>SUM(J1353:N1353)</f>
        <v>6.1809180000016113</v>
      </c>
    </row>
    <row r="1354" spans="2:15" x14ac:dyDescent="0.25">
      <c r="B1354" s="51" t="s">
        <v>21</v>
      </c>
      <c r="C1354" s="3" t="s">
        <v>250</v>
      </c>
      <c r="D1354" s="31" t="s">
        <v>2669</v>
      </c>
      <c r="E1354" s="23" t="s">
        <v>2732</v>
      </c>
      <c r="F1354" s="24">
        <v>40346</v>
      </c>
      <c r="G1354" s="3" t="s">
        <v>1439</v>
      </c>
      <c r="H1354" s="4" t="s">
        <v>1440</v>
      </c>
      <c r="I1354" s="4" t="s">
        <v>42</v>
      </c>
      <c r="J1354" s="16">
        <v>2000</v>
      </c>
      <c r="K1354" s="16">
        <v>-1992.3722000000007</v>
      </c>
      <c r="L1354" s="9">
        <v>0</v>
      </c>
      <c r="M1354" s="9">
        <v>0</v>
      </c>
      <c r="N1354" s="10">
        <v>0</v>
      </c>
      <c r="O1354" s="53">
        <f>SUM(J1354:N1354)</f>
        <v>7.6277999999992971</v>
      </c>
    </row>
    <row r="1355" spans="2:15" x14ac:dyDescent="0.25">
      <c r="B1355" s="51" t="s">
        <v>21</v>
      </c>
      <c r="C1355" s="3" t="s">
        <v>250</v>
      </c>
      <c r="D1355" s="31" t="s">
        <v>2669</v>
      </c>
      <c r="E1355" s="23" t="s">
        <v>2732</v>
      </c>
      <c r="F1355" s="24">
        <v>40502</v>
      </c>
      <c r="G1355" s="3" t="s">
        <v>1441</v>
      </c>
      <c r="H1355" s="4" t="s">
        <v>1442</v>
      </c>
      <c r="I1355" s="4" t="s">
        <v>217</v>
      </c>
      <c r="J1355" s="16">
        <v>840.85</v>
      </c>
      <c r="K1355" s="16">
        <v>-840.84771670999964</v>
      </c>
      <c r="L1355" s="9">
        <v>0</v>
      </c>
      <c r="M1355" s="9">
        <v>0</v>
      </c>
      <c r="N1355" s="10">
        <v>0</v>
      </c>
      <c r="O1355" s="53">
        <f>SUM(J1355:N1355)</f>
        <v>2.2832900003777468E-3</v>
      </c>
    </row>
    <row r="1356" spans="2:15" x14ac:dyDescent="0.25">
      <c r="B1356" s="51" t="s">
        <v>21</v>
      </c>
      <c r="C1356" s="3" t="s">
        <v>250</v>
      </c>
      <c r="D1356" s="31" t="s">
        <v>2669</v>
      </c>
      <c r="E1356" s="23" t="s">
        <v>2732</v>
      </c>
      <c r="F1356" s="24">
        <v>40502</v>
      </c>
      <c r="G1356" s="3" t="s">
        <v>1443</v>
      </c>
      <c r="H1356" s="4" t="s">
        <v>1444</v>
      </c>
      <c r="I1356" s="4" t="s">
        <v>127</v>
      </c>
      <c r="J1356" s="16">
        <v>677.1</v>
      </c>
      <c r="K1356" s="16">
        <v>-677.09950345999982</v>
      </c>
      <c r="L1356" s="9">
        <v>0</v>
      </c>
      <c r="M1356" s="9">
        <v>0</v>
      </c>
      <c r="N1356" s="10">
        <v>0</v>
      </c>
      <c r="O1356" s="53">
        <f>SUM(J1356:N1356)</f>
        <v>4.965400001992748E-4</v>
      </c>
    </row>
    <row r="1357" spans="2:15" x14ac:dyDescent="0.25">
      <c r="B1357" s="51" t="s">
        <v>21</v>
      </c>
      <c r="C1357" s="3" t="s">
        <v>250</v>
      </c>
      <c r="D1357" s="31" t="s">
        <v>2669</v>
      </c>
      <c r="E1357" s="23" t="s">
        <v>2732</v>
      </c>
      <c r="F1357" s="24">
        <v>40502</v>
      </c>
      <c r="G1357" s="3" t="s">
        <v>1445</v>
      </c>
      <c r="H1357" s="4" t="s">
        <v>1446</v>
      </c>
      <c r="I1357" s="4" t="s">
        <v>60</v>
      </c>
      <c r="J1357" s="16">
        <v>331.7</v>
      </c>
      <c r="K1357" s="16">
        <v>-331.69642341999969</v>
      </c>
      <c r="L1357" s="9">
        <v>0</v>
      </c>
      <c r="M1357" s="9">
        <v>0</v>
      </c>
      <c r="N1357" s="10">
        <v>0</v>
      </c>
      <c r="O1357" s="53">
        <f>SUM(J1357:N1357)</f>
        <v>3.5765800002991455E-3</v>
      </c>
    </row>
    <row r="1358" spans="2:15" x14ac:dyDescent="0.25">
      <c r="B1358" s="51" t="s">
        <v>21</v>
      </c>
      <c r="C1358" s="3" t="s">
        <v>250</v>
      </c>
      <c r="D1358" s="31" t="s">
        <v>2669</v>
      </c>
      <c r="E1358" s="23" t="s">
        <v>2732</v>
      </c>
      <c r="F1358" s="24">
        <v>40502</v>
      </c>
      <c r="G1358" s="3" t="s">
        <v>1447</v>
      </c>
      <c r="H1358" s="4" t="s">
        <v>1446</v>
      </c>
      <c r="I1358" s="4" t="s">
        <v>201</v>
      </c>
      <c r="J1358" s="16">
        <v>331.7</v>
      </c>
      <c r="K1358" s="16">
        <v>-331.69642341999969</v>
      </c>
      <c r="L1358" s="9">
        <v>0</v>
      </c>
      <c r="M1358" s="9">
        <v>0</v>
      </c>
      <c r="N1358" s="10">
        <v>0</v>
      </c>
      <c r="O1358" s="53">
        <f>SUM(J1358:N1358)</f>
        <v>3.5765800002991455E-3</v>
      </c>
    </row>
    <row r="1359" spans="2:15" x14ac:dyDescent="0.25">
      <c r="B1359" s="51" t="s">
        <v>21</v>
      </c>
      <c r="C1359" s="3" t="s">
        <v>250</v>
      </c>
      <c r="D1359" s="31" t="s">
        <v>2669</v>
      </c>
      <c r="E1359" s="23" t="s">
        <v>2732</v>
      </c>
      <c r="F1359" s="24">
        <v>40502</v>
      </c>
      <c r="G1359" s="3" t="s">
        <v>1448</v>
      </c>
      <c r="H1359" s="4" t="s">
        <v>1444</v>
      </c>
      <c r="I1359" s="4" t="s">
        <v>219</v>
      </c>
      <c r="J1359" s="16">
        <v>677.1</v>
      </c>
      <c r="K1359" s="16">
        <v>-677.09950345999982</v>
      </c>
      <c r="L1359" s="9">
        <v>0</v>
      </c>
      <c r="M1359" s="9">
        <v>0</v>
      </c>
      <c r="N1359" s="10">
        <v>0</v>
      </c>
      <c r="O1359" s="53">
        <f>SUM(J1359:N1359)</f>
        <v>4.965400001992748E-4</v>
      </c>
    </row>
    <row r="1360" spans="2:15" x14ac:dyDescent="0.25">
      <c r="B1360" s="51" t="s">
        <v>21</v>
      </c>
      <c r="C1360" s="3" t="s">
        <v>250</v>
      </c>
      <c r="D1360" s="31" t="s">
        <v>2669</v>
      </c>
      <c r="E1360" s="23" t="s">
        <v>2732</v>
      </c>
      <c r="F1360" s="24">
        <v>40502</v>
      </c>
      <c r="G1360" s="3" t="s">
        <v>1449</v>
      </c>
      <c r="H1360" s="4" t="s">
        <v>1450</v>
      </c>
      <c r="I1360" s="4" t="s">
        <v>510</v>
      </c>
      <c r="J1360" s="16">
        <v>1146.8</v>
      </c>
      <c r="K1360" s="16">
        <v>-1146.7958256799993</v>
      </c>
      <c r="L1360" s="9">
        <v>0</v>
      </c>
      <c r="M1360" s="9">
        <v>0</v>
      </c>
      <c r="N1360" s="10">
        <v>0</v>
      </c>
      <c r="O1360" s="53">
        <f>SUM(J1360:N1360)</f>
        <v>4.1743200006294501E-3</v>
      </c>
    </row>
    <row r="1361" spans="2:15" x14ac:dyDescent="0.25">
      <c r="B1361" s="51" t="s">
        <v>21</v>
      </c>
      <c r="C1361" s="3" t="s">
        <v>250</v>
      </c>
      <c r="D1361" s="31" t="s">
        <v>2669</v>
      </c>
      <c r="E1361" s="23" t="s">
        <v>2732</v>
      </c>
      <c r="F1361" s="24">
        <v>40502</v>
      </c>
      <c r="G1361" s="3" t="s">
        <v>1451</v>
      </c>
      <c r="H1361" s="4" t="s">
        <v>1446</v>
      </c>
      <c r="I1361" s="4" t="s">
        <v>227</v>
      </c>
      <c r="J1361" s="16">
        <v>331.7</v>
      </c>
      <c r="K1361" s="16">
        <v>-331.69642341999969</v>
      </c>
      <c r="L1361" s="9">
        <v>0</v>
      </c>
      <c r="M1361" s="9">
        <v>0</v>
      </c>
      <c r="N1361" s="10">
        <v>0</v>
      </c>
      <c r="O1361" s="53">
        <f>SUM(J1361:N1361)</f>
        <v>3.5765800002991455E-3</v>
      </c>
    </row>
    <row r="1362" spans="2:15" x14ac:dyDescent="0.25">
      <c r="B1362" s="51" t="s">
        <v>21</v>
      </c>
      <c r="C1362" s="3" t="s">
        <v>250</v>
      </c>
      <c r="D1362" s="31" t="s">
        <v>2669</v>
      </c>
      <c r="E1362" s="23" t="s">
        <v>2732</v>
      </c>
      <c r="F1362" s="24">
        <v>40502</v>
      </c>
      <c r="G1362" s="3" t="s">
        <v>1452</v>
      </c>
      <c r="H1362" s="4" t="s">
        <v>1355</v>
      </c>
      <c r="I1362" s="4" t="s">
        <v>215</v>
      </c>
      <c r="J1362" s="16">
        <v>1146.8</v>
      </c>
      <c r="K1362" s="16">
        <v>-1146.7958256799993</v>
      </c>
      <c r="L1362" s="9">
        <v>0</v>
      </c>
      <c r="M1362" s="9">
        <v>0</v>
      </c>
      <c r="N1362" s="10">
        <v>0</v>
      </c>
      <c r="O1362" s="53">
        <f>SUM(J1362:N1362)</f>
        <v>4.1743200006294501E-3</v>
      </c>
    </row>
    <row r="1363" spans="2:15" x14ac:dyDescent="0.25">
      <c r="B1363" s="51" t="s">
        <v>21</v>
      </c>
      <c r="C1363" s="3" t="s">
        <v>250</v>
      </c>
      <c r="D1363" s="31" t="s">
        <v>2669</v>
      </c>
      <c r="E1363" s="23" t="s">
        <v>2732</v>
      </c>
      <c r="F1363" s="24">
        <v>40502</v>
      </c>
      <c r="G1363" s="3" t="s">
        <v>1453</v>
      </c>
      <c r="H1363" s="4" t="s">
        <v>1450</v>
      </c>
      <c r="I1363" s="4" t="s">
        <v>201</v>
      </c>
      <c r="J1363" s="16">
        <v>1146.8</v>
      </c>
      <c r="K1363" s="16">
        <v>-1146.7958256799993</v>
      </c>
      <c r="L1363" s="9">
        <v>0</v>
      </c>
      <c r="M1363" s="9">
        <v>0</v>
      </c>
      <c r="N1363" s="10">
        <v>0</v>
      </c>
      <c r="O1363" s="53">
        <f>SUM(J1363:N1363)</f>
        <v>4.1743200006294501E-3</v>
      </c>
    </row>
    <row r="1364" spans="2:15" x14ac:dyDescent="0.25">
      <c r="B1364" s="51" t="s">
        <v>21</v>
      </c>
      <c r="C1364" s="3" t="s">
        <v>250</v>
      </c>
      <c r="D1364" s="31" t="s">
        <v>2669</v>
      </c>
      <c r="E1364" s="23" t="s">
        <v>2732</v>
      </c>
      <c r="F1364" s="24">
        <v>40502</v>
      </c>
      <c r="G1364" s="3" t="s">
        <v>1454</v>
      </c>
      <c r="H1364" s="4" t="s">
        <v>1455</v>
      </c>
      <c r="I1364" s="4" t="s">
        <v>414</v>
      </c>
      <c r="J1364" s="16">
        <v>1222.0999999999999</v>
      </c>
      <c r="K1364" s="16">
        <v>-1222.0957704599991</v>
      </c>
      <c r="L1364" s="9">
        <v>0</v>
      </c>
      <c r="M1364" s="9">
        <v>0</v>
      </c>
      <c r="N1364" s="10">
        <v>0</v>
      </c>
      <c r="O1364" s="53">
        <f>SUM(J1364:N1364)</f>
        <v>4.2295400007787975E-3</v>
      </c>
    </row>
    <row r="1365" spans="2:15" x14ac:dyDescent="0.25">
      <c r="B1365" s="51" t="s">
        <v>21</v>
      </c>
      <c r="C1365" s="3" t="s">
        <v>250</v>
      </c>
      <c r="D1365" s="31" t="s">
        <v>2669</v>
      </c>
      <c r="E1365" s="23" t="s">
        <v>2732</v>
      </c>
      <c r="F1365" s="24">
        <v>40502</v>
      </c>
      <c r="G1365" s="3" t="s">
        <v>1456</v>
      </c>
      <c r="H1365" s="4" t="s">
        <v>1457</v>
      </c>
      <c r="I1365" s="4" t="s">
        <v>414</v>
      </c>
      <c r="J1365" s="16">
        <v>995.1</v>
      </c>
      <c r="K1365" s="16">
        <v>-995.09927025999934</v>
      </c>
      <c r="L1365" s="9">
        <v>0</v>
      </c>
      <c r="M1365" s="9">
        <v>0</v>
      </c>
      <c r="N1365" s="10">
        <v>0</v>
      </c>
      <c r="O1365" s="53">
        <f>SUM(J1365:N1365)</f>
        <v>7.2974000067915767E-4</v>
      </c>
    </row>
    <row r="1366" spans="2:15" x14ac:dyDescent="0.25">
      <c r="B1366" s="51" t="s">
        <v>21</v>
      </c>
      <c r="C1366" s="3" t="s">
        <v>250</v>
      </c>
      <c r="D1366" s="31" t="s">
        <v>2669</v>
      </c>
      <c r="E1366" s="23" t="s">
        <v>2732</v>
      </c>
      <c r="F1366" s="24">
        <v>40502</v>
      </c>
      <c r="G1366" s="3" t="s">
        <v>1458</v>
      </c>
      <c r="H1366" s="4" t="s">
        <v>1450</v>
      </c>
      <c r="I1366" s="4" t="s">
        <v>232</v>
      </c>
      <c r="J1366" s="16">
        <v>1146.8</v>
      </c>
      <c r="K1366" s="16">
        <v>-1146.7958256799993</v>
      </c>
      <c r="L1366" s="9">
        <v>0</v>
      </c>
      <c r="M1366" s="9">
        <v>0</v>
      </c>
      <c r="N1366" s="10">
        <v>0</v>
      </c>
      <c r="O1366" s="53">
        <f>SUM(J1366:N1366)</f>
        <v>4.1743200006294501E-3</v>
      </c>
    </row>
    <row r="1367" spans="2:15" x14ac:dyDescent="0.25">
      <c r="B1367" s="51" t="s">
        <v>21</v>
      </c>
      <c r="C1367" s="3" t="s">
        <v>250</v>
      </c>
      <c r="D1367" s="31" t="s">
        <v>2669</v>
      </c>
      <c r="E1367" s="23" t="s">
        <v>2732</v>
      </c>
      <c r="F1367" s="24">
        <v>40502</v>
      </c>
      <c r="G1367" s="3" t="s">
        <v>1459</v>
      </c>
      <c r="H1367" s="4" t="s">
        <v>1450</v>
      </c>
      <c r="I1367" s="4" t="s">
        <v>414</v>
      </c>
      <c r="J1367" s="16">
        <v>1146.8</v>
      </c>
      <c r="K1367" s="16">
        <v>-1146.7958256799993</v>
      </c>
      <c r="L1367" s="9">
        <v>0</v>
      </c>
      <c r="M1367" s="9">
        <v>0</v>
      </c>
      <c r="N1367" s="10">
        <v>0</v>
      </c>
      <c r="O1367" s="53">
        <f>SUM(J1367:N1367)</f>
        <v>4.1743200006294501E-3</v>
      </c>
    </row>
    <row r="1368" spans="2:15" x14ac:dyDescent="0.25">
      <c r="B1368" s="51" t="s">
        <v>21</v>
      </c>
      <c r="C1368" s="3" t="s">
        <v>250</v>
      </c>
      <c r="D1368" s="31" t="s">
        <v>2669</v>
      </c>
      <c r="E1368" s="23" t="s">
        <v>2732</v>
      </c>
      <c r="F1368" s="24">
        <v>40502</v>
      </c>
      <c r="G1368" s="3" t="s">
        <v>1460</v>
      </c>
      <c r="H1368" s="4" t="s">
        <v>1461</v>
      </c>
      <c r="I1368" s="4" t="s">
        <v>85</v>
      </c>
      <c r="J1368" s="16">
        <v>995.1</v>
      </c>
      <c r="K1368" s="16">
        <v>-995.09927025999934</v>
      </c>
      <c r="L1368" s="9">
        <v>0</v>
      </c>
      <c r="M1368" s="9">
        <v>0</v>
      </c>
      <c r="N1368" s="10">
        <v>0</v>
      </c>
      <c r="O1368" s="53">
        <f>SUM(J1368:N1368)</f>
        <v>7.2974000067915767E-4</v>
      </c>
    </row>
    <row r="1369" spans="2:15" x14ac:dyDescent="0.25">
      <c r="B1369" s="51" t="s">
        <v>21</v>
      </c>
      <c r="C1369" s="3" t="s">
        <v>250</v>
      </c>
      <c r="D1369" s="31" t="s">
        <v>2669</v>
      </c>
      <c r="E1369" s="23" t="s">
        <v>2732</v>
      </c>
      <c r="F1369" s="24">
        <v>40502</v>
      </c>
      <c r="G1369" s="3" t="s">
        <v>1462</v>
      </c>
      <c r="H1369" s="4" t="s">
        <v>1461</v>
      </c>
      <c r="I1369" s="4" t="s">
        <v>237</v>
      </c>
      <c r="J1369" s="16">
        <v>995.1</v>
      </c>
      <c r="K1369" s="16">
        <v>-995.09927025999934</v>
      </c>
      <c r="L1369" s="9">
        <v>0</v>
      </c>
      <c r="M1369" s="9">
        <v>0</v>
      </c>
      <c r="N1369" s="10">
        <v>0</v>
      </c>
      <c r="O1369" s="53">
        <f>SUM(J1369:N1369)</f>
        <v>7.2974000067915767E-4</v>
      </c>
    </row>
    <row r="1370" spans="2:15" x14ac:dyDescent="0.25">
      <c r="B1370" s="51" t="s">
        <v>21</v>
      </c>
      <c r="C1370" s="3" t="s">
        <v>250</v>
      </c>
      <c r="D1370" s="31" t="s">
        <v>2669</v>
      </c>
      <c r="E1370" s="23" t="s">
        <v>2732</v>
      </c>
      <c r="F1370" s="24">
        <v>40502</v>
      </c>
      <c r="G1370" s="3" t="s">
        <v>1463</v>
      </c>
      <c r="H1370" s="4" t="s">
        <v>1450</v>
      </c>
      <c r="I1370" s="4" t="s">
        <v>13</v>
      </c>
      <c r="J1370" s="16">
        <v>1146.8</v>
      </c>
      <c r="K1370" s="16">
        <v>-1146.7958256799993</v>
      </c>
      <c r="L1370" s="9">
        <v>0</v>
      </c>
      <c r="M1370" s="9">
        <v>0</v>
      </c>
      <c r="N1370" s="10">
        <v>0</v>
      </c>
      <c r="O1370" s="53">
        <f>SUM(J1370:N1370)</f>
        <v>4.1743200006294501E-3</v>
      </c>
    </row>
    <row r="1371" spans="2:15" x14ac:dyDescent="0.25">
      <c r="B1371" s="51" t="s">
        <v>21</v>
      </c>
      <c r="C1371" s="3" t="s">
        <v>250</v>
      </c>
      <c r="D1371" s="31" t="s">
        <v>2669</v>
      </c>
      <c r="E1371" s="23" t="s">
        <v>2732</v>
      </c>
      <c r="F1371" s="24">
        <v>40502</v>
      </c>
      <c r="G1371" s="3" t="s">
        <v>1464</v>
      </c>
      <c r="H1371" s="4" t="s">
        <v>1446</v>
      </c>
      <c r="I1371" s="4" t="s">
        <v>220</v>
      </c>
      <c r="J1371" s="16">
        <v>331.7</v>
      </c>
      <c r="K1371" s="16">
        <v>-331.69642341999969</v>
      </c>
      <c r="L1371" s="9">
        <v>0</v>
      </c>
      <c r="M1371" s="9">
        <v>0</v>
      </c>
      <c r="N1371" s="10">
        <v>0</v>
      </c>
      <c r="O1371" s="53">
        <f>SUM(J1371:N1371)</f>
        <v>3.5765800002991455E-3</v>
      </c>
    </row>
    <row r="1372" spans="2:15" x14ac:dyDescent="0.25">
      <c r="B1372" s="51" t="s">
        <v>21</v>
      </c>
      <c r="C1372" s="3" t="s">
        <v>250</v>
      </c>
      <c r="D1372" s="31" t="s">
        <v>2669</v>
      </c>
      <c r="E1372" s="23" t="s">
        <v>2732</v>
      </c>
      <c r="F1372" s="24">
        <v>40502</v>
      </c>
      <c r="G1372" s="3" t="s">
        <v>1465</v>
      </c>
      <c r="H1372" s="4" t="s">
        <v>1444</v>
      </c>
      <c r="I1372" s="4" t="s">
        <v>960</v>
      </c>
      <c r="J1372" s="16">
        <v>677.1</v>
      </c>
      <c r="K1372" s="16">
        <v>-677.09950345999982</v>
      </c>
      <c r="L1372" s="9">
        <v>0</v>
      </c>
      <c r="M1372" s="9">
        <v>0</v>
      </c>
      <c r="N1372" s="10">
        <v>0</v>
      </c>
      <c r="O1372" s="53">
        <f>SUM(J1372:N1372)</f>
        <v>4.965400001992748E-4</v>
      </c>
    </row>
    <row r="1373" spans="2:15" x14ac:dyDescent="0.25">
      <c r="B1373" s="51" t="s">
        <v>21</v>
      </c>
      <c r="C1373" s="3" t="s">
        <v>250</v>
      </c>
      <c r="D1373" s="31" t="s">
        <v>2669</v>
      </c>
      <c r="E1373" s="23" t="s">
        <v>2732</v>
      </c>
      <c r="F1373" s="24">
        <v>40502</v>
      </c>
      <c r="G1373" s="3" t="s">
        <v>1466</v>
      </c>
      <c r="H1373" s="4" t="s">
        <v>1446</v>
      </c>
      <c r="I1373" s="4" t="s">
        <v>227</v>
      </c>
      <c r="J1373" s="16">
        <v>331.7</v>
      </c>
      <c r="K1373" s="16">
        <v>-331.69642341999969</v>
      </c>
      <c r="L1373" s="9">
        <v>0</v>
      </c>
      <c r="M1373" s="9">
        <v>0</v>
      </c>
      <c r="N1373" s="10">
        <v>0</v>
      </c>
      <c r="O1373" s="53">
        <f>SUM(J1373:N1373)</f>
        <v>3.5765800002991455E-3</v>
      </c>
    </row>
    <row r="1374" spans="2:15" x14ac:dyDescent="0.25">
      <c r="B1374" s="51" t="s">
        <v>21</v>
      </c>
      <c r="C1374" s="3" t="s">
        <v>250</v>
      </c>
      <c r="D1374" s="31" t="s">
        <v>2669</v>
      </c>
      <c r="E1374" s="23" t="s">
        <v>2732</v>
      </c>
      <c r="F1374" s="24">
        <v>40502</v>
      </c>
      <c r="G1374" s="3" t="s">
        <v>1467</v>
      </c>
      <c r="H1374" s="4" t="s">
        <v>1450</v>
      </c>
      <c r="I1374" s="4" t="s">
        <v>60</v>
      </c>
      <c r="J1374" s="16">
        <v>1146.8</v>
      </c>
      <c r="K1374" s="16">
        <v>-1146.7958256799993</v>
      </c>
      <c r="L1374" s="9">
        <v>0</v>
      </c>
      <c r="M1374" s="9">
        <v>0</v>
      </c>
      <c r="N1374" s="10">
        <v>0</v>
      </c>
      <c r="O1374" s="53">
        <f>SUM(J1374:N1374)</f>
        <v>4.1743200006294501E-3</v>
      </c>
    </row>
    <row r="1375" spans="2:15" x14ac:dyDescent="0.25">
      <c r="B1375" s="51" t="s">
        <v>21</v>
      </c>
      <c r="C1375" s="3" t="s">
        <v>250</v>
      </c>
      <c r="D1375" s="31" t="s">
        <v>2669</v>
      </c>
      <c r="E1375" s="23" t="s">
        <v>2732</v>
      </c>
      <c r="F1375" s="24">
        <v>40502</v>
      </c>
      <c r="G1375" s="3" t="s">
        <v>1468</v>
      </c>
      <c r="H1375" s="4" t="s">
        <v>1444</v>
      </c>
      <c r="I1375" s="4" t="s">
        <v>174</v>
      </c>
      <c r="J1375" s="16">
        <v>677.1</v>
      </c>
      <c r="K1375" s="16">
        <v>-677.09950345999982</v>
      </c>
      <c r="L1375" s="9">
        <v>0</v>
      </c>
      <c r="M1375" s="9">
        <v>0</v>
      </c>
      <c r="N1375" s="10">
        <v>0</v>
      </c>
      <c r="O1375" s="53">
        <f>SUM(J1375:N1375)</f>
        <v>4.965400001992748E-4</v>
      </c>
    </row>
    <row r="1376" spans="2:15" x14ac:dyDescent="0.25">
      <c r="B1376" s="51" t="s">
        <v>21</v>
      </c>
      <c r="C1376" s="3" t="s">
        <v>250</v>
      </c>
      <c r="D1376" s="31" t="s">
        <v>2669</v>
      </c>
      <c r="E1376" s="23" t="s">
        <v>2732</v>
      </c>
      <c r="F1376" s="24">
        <v>40502</v>
      </c>
      <c r="G1376" s="3" t="s">
        <v>1469</v>
      </c>
      <c r="H1376" s="4" t="s">
        <v>1444</v>
      </c>
      <c r="I1376" s="4" t="s">
        <v>215</v>
      </c>
      <c r="J1376" s="16">
        <v>677.1</v>
      </c>
      <c r="K1376" s="16">
        <v>-677.09950345999982</v>
      </c>
      <c r="L1376" s="9">
        <v>0</v>
      </c>
      <c r="M1376" s="9">
        <v>0</v>
      </c>
      <c r="N1376" s="10">
        <v>0</v>
      </c>
      <c r="O1376" s="53">
        <f>SUM(J1376:N1376)</f>
        <v>4.965400001992748E-4</v>
      </c>
    </row>
    <row r="1377" spans="2:15" x14ac:dyDescent="0.25">
      <c r="B1377" s="51" t="s">
        <v>21</v>
      </c>
      <c r="C1377" s="3" t="s">
        <v>250</v>
      </c>
      <c r="D1377" s="31" t="s">
        <v>2669</v>
      </c>
      <c r="E1377" s="23" t="s">
        <v>2732</v>
      </c>
      <c r="F1377" s="24">
        <v>40502</v>
      </c>
      <c r="G1377" s="3" t="s">
        <v>1470</v>
      </c>
      <c r="H1377" s="4" t="s">
        <v>1444</v>
      </c>
      <c r="I1377" s="4" t="s">
        <v>960</v>
      </c>
      <c r="J1377" s="16">
        <v>677.1</v>
      </c>
      <c r="K1377" s="16">
        <v>-677.09950345999982</v>
      </c>
      <c r="L1377" s="9">
        <v>0</v>
      </c>
      <c r="M1377" s="9">
        <v>0</v>
      </c>
      <c r="N1377" s="10">
        <v>0</v>
      </c>
      <c r="O1377" s="53">
        <f>SUM(J1377:N1377)</f>
        <v>4.965400001992748E-4</v>
      </c>
    </row>
    <row r="1378" spans="2:15" x14ac:dyDescent="0.25">
      <c r="B1378" s="51" t="s">
        <v>21</v>
      </c>
      <c r="C1378" s="3" t="s">
        <v>250</v>
      </c>
      <c r="D1378" s="31" t="s">
        <v>2669</v>
      </c>
      <c r="E1378" s="23" t="s">
        <v>2732</v>
      </c>
      <c r="F1378" s="24">
        <v>40502</v>
      </c>
      <c r="G1378" s="3" t="s">
        <v>1471</v>
      </c>
      <c r="H1378" s="4" t="s">
        <v>1450</v>
      </c>
      <c r="I1378" s="4" t="s">
        <v>219</v>
      </c>
      <c r="J1378" s="16">
        <v>1146.8</v>
      </c>
      <c r="K1378" s="16">
        <v>-1146.7958256799993</v>
      </c>
      <c r="L1378" s="9">
        <v>0</v>
      </c>
      <c r="M1378" s="9">
        <v>0</v>
      </c>
      <c r="N1378" s="10">
        <v>0</v>
      </c>
      <c r="O1378" s="53">
        <f>SUM(J1378:N1378)</f>
        <v>4.1743200006294501E-3</v>
      </c>
    </row>
    <row r="1379" spans="2:15" x14ac:dyDescent="0.25">
      <c r="B1379" s="51" t="s">
        <v>21</v>
      </c>
      <c r="C1379" s="3" t="s">
        <v>250</v>
      </c>
      <c r="D1379" s="31" t="s">
        <v>2669</v>
      </c>
      <c r="E1379" s="23" t="s">
        <v>2732</v>
      </c>
      <c r="F1379" s="24">
        <v>40502</v>
      </c>
      <c r="G1379" s="3" t="s">
        <v>1472</v>
      </c>
      <c r="H1379" s="4" t="s">
        <v>1450</v>
      </c>
      <c r="I1379" s="4" t="s">
        <v>227</v>
      </c>
      <c r="J1379" s="16">
        <v>1146.8</v>
      </c>
      <c r="K1379" s="16">
        <v>-1146.7958256799993</v>
      </c>
      <c r="L1379" s="9">
        <v>0</v>
      </c>
      <c r="M1379" s="9">
        <v>0</v>
      </c>
      <c r="N1379" s="10">
        <v>0</v>
      </c>
      <c r="O1379" s="53">
        <f>SUM(J1379:N1379)</f>
        <v>4.1743200006294501E-3</v>
      </c>
    </row>
    <row r="1380" spans="2:15" x14ac:dyDescent="0.25">
      <c r="B1380" s="51" t="s">
        <v>21</v>
      </c>
      <c r="C1380" s="3" t="s">
        <v>250</v>
      </c>
      <c r="D1380" s="31" t="s">
        <v>2669</v>
      </c>
      <c r="E1380" s="23" t="s">
        <v>2732</v>
      </c>
      <c r="F1380" s="24">
        <v>40502</v>
      </c>
      <c r="G1380" s="3" t="s">
        <v>1473</v>
      </c>
      <c r="H1380" s="4" t="s">
        <v>1461</v>
      </c>
      <c r="I1380" s="4" t="s">
        <v>127</v>
      </c>
      <c r="J1380" s="16">
        <v>995.1</v>
      </c>
      <c r="K1380" s="16">
        <v>-995.09927025999934</v>
      </c>
      <c r="L1380" s="9">
        <v>0</v>
      </c>
      <c r="M1380" s="9">
        <v>0</v>
      </c>
      <c r="N1380" s="10">
        <v>0</v>
      </c>
      <c r="O1380" s="53">
        <f>SUM(J1380:N1380)</f>
        <v>7.2974000067915767E-4</v>
      </c>
    </row>
    <row r="1381" spans="2:15" x14ac:dyDescent="0.25">
      <c r="B1381" s="51" t="s">
        <v>21</v>
      </c>
      <c r="C1381" s="3" t="s">
        <v>250</v>
      </c>
      <c r="D1381" s="31" t="s">
        <v>2669</v>
      </c>
      <c r="E1381" s="23" t="s">
        <v>2732</v>
      </c>
      <c r="F1381" s="24">
        <v>40502</v>
      </c>
      <c r="G1381" s="3" t="s">
        <v>1474</v>
      </c>
      <c r="H1381" s="4" t="s">
        <v>1461</v>
      </c>
      <c r="I1381" s="4" t="s">
        <v>219</v>
      </c>
      <c r="J1381" s="16">
        <v>995.1</v>
      </c>
      <c r="K1381" s="16">
        <v>-995.09927025999934</v>
      </c>
      <c r="L1381" s="9">
        <v>0</v>
      </c>
      <c r="M1381" s="9">
        <v>0</v>
      </c>
      <c r="N1381" s="10">
        <v>0</v>
      </c>
      <c r="O1381" s="53">
        <f>SUM(J1381:N1381)</f>
        <v>7.2974000067915767E-4</v>
      </c>
    </row>
    <row r="1382" spans="2:15" x14ac:dyDescent="0.25">
      <c r="B1382" s="51" t="s">
        <v>21</v>
      </c>
      <c r="C1382" s="3" t="s">
        <v>250</v>
      </c>
      <c r="D1382" s="31" t="s">
        <v>2669</v>
      </c>
      <c r="E1382" s="23" t="s">
        <v>2732</v>
      </c>
      <c r="F1382" s="24">
        <v>40502</v>
      </c>
      <c r="G1382" s="3" t="s">
        <v>1475</v>
      </c>
      <c r="H1382" s="4" t="s">
        <v>1446</v>
      </c>
      <c r="I1382" s="4" t="s">
        <v>414</v>
      </c>
      <c r="J1382" s="16">
        <v>331.7</v>
      </c>
      <c r="K1382" s="16">
        <v>-331.69642341999969</v>
      </c>
      <c r="L1382" s="9">
        <v>0</v>
      </c>
      <c r="M1382" s="9">
        <v>0</v>
      </c>
      <c r="N1382" s="10">
        <v>0</v>
      </c>
      <c r="O1382" s="53">
        <f>SUM(J1382:N1382)</f>
        <v>3.5765800002991455E-3</v>
      </c>
    </row>
    <row r="1383" spans="2:15" x14ac:dyDescent="0.25">
      <c r="B1383" s="51" t="s">
        <v>21</v>
      </c>
      <c r="C1383" s="3" t="s">
        <v>250</v>
      </c>
      <c r="D1383" s="31" t="s">
        <v>2669</v>
      </c>
      <c r="E1383" s="23" t="s">
        <v>2732</v>
      </c>
      <c r="F1383" s="24">
        <v>40502</v>
      </c>
      <c r="G1383" s="3" t="s">
        <v>1476</v>
      </c>
      <c r="H1383" s="4" t="s">
        <v>1450</v>
      </c>
      <c r="I1383" s="4" t="s">
        <v>414</v>
      </c>
      <c r="J1383" s="16">
        <v>1146.8</v>
      </c>
      <c r="K1383" s="16">
        <v>-1146.7958256799993</v>
      </c>
      <c r="L1383" s="9">
        <v>0</v>
      </c>
      <c r="M1383" s="9">
        <v>0</v>
      </c>
      <c r="N1383" s="10">
        <v>0</v>
      </c>
      <c r="O1383" s="53">
        <f>SUM(J1383:N1383)</f>
        <v>4.1743200006294501E-3</v>
      </c>
    </row>
    <row r="1384" spans="2:15" x14ac:dyDescent="0.25">
      <c r="B1384" s="51" t="s">
        <v>21</v>
      </c>
      <c r="C1384" s="3" t="s">
        <v>250</v>
      </c>
      <c r="D1384" s="31" t="s">
        <v>2669</v>
      </c>
      <c r="E1384" s="23" t="s">
        <v>2732</v>
      </c>
      <c r="F1384" s="24">
        <v>40502</v>
      </c>
      <c r="G1384" s="3" t="s">
        <v>1477</v>
      </c>
      <c r="H1384" s="4" t="s">
        <v>1478</v>
      </c>
      <c r="I1384" s="4" t="s">
        <v>60</v>
      </c>
      <c r="J1384" s="16">
        <v>367</v>
      </c>
      <c r="K1384" s="16">
        <v>-367.00306420000004</v>
      </c>
      <c r="L1384" s="9">
        <v>0</v>
      </c>
      <c r="M1384" s="9">
        <v>0</v>
      </c>
      <c r="N1384" s="10">
        <v>0</v>
      </c>
      <c r="O1384" s="53">
        <f>SUM(J1384:N1384)</f>
        <v>-3.0642000000398184E-3</v>
      </c>
    </row>
    <row r="1385" spans="2:15" x14ac:dyDescent="0.25">
      <c r="B1385" s="51" t="s">
        <v>21</v>
      </c>
      <c r="C1385" s="3" t="s">
        <v>250</v>
      </c>
      <c r="D1385" s="31" t="s">
        <v>2669</v>
      </c>
      <c r="E1385" s="23" t="s">
        <v>2732</v>
      </c>
      <c r="F1385" s="24">
        <v>40502</v>
      </c>
      <c r="G1385" s="3" t="s">
        <v>1479</v>
      </c>
      <c r="H1385" s="4" t="s">
        <v>1450</v>
      </c>
      <c r="I1385" s="4" t="s">
        <v>414</v>
      </c>
      <c r="J1385" s="16">
        <v>1146.8</v>
      </c>
      <c r="K1385" s="16">
        <v>-1146.7958256799993</v>
      </c>
      <c r="L1385" s="9">
        <v>0</v>
      </c>
      <c r="M1385" s="9">
        <v>0</v>
      </c>
      <c r="N1385" s="10">
        <v>0</v>
      </c>
      <c r="O1385" s="53">
        <f>SUM(J1385:N1385)</f>
        <v>4.1743200006294501E-3</v>
      </c>
    </row>
    <row r="1386" spans="2:15" x14ac:dyDescent="0.25">
      <c r="B1386" s="51" t="s">
        <v>21</v>
      </c>
      <c r="C1386" s="3" t="s">
        <v>250</v>
      </c>
      <c r="D1386" s="31" t="s">
        <v>2669</v>
      </c>
      <c r="E1386" s="23" t="s">
        <v>2732</v>
      </c>
      <c r="F1386" s="24">
        <v>40502</v>
      </c>
      <c r="G1386" s="3" t="s">
        <v>1480</v>
      </c>
      <c r="H1386" s="4" t="s">
        <v>1450</v>
      </c>
      <c r="I1386" s="4" t="s">
        <v>201</v>
      </c>
      <c r="J1386" s="16">
        <v>1146.8</v>
      </c>
      <c r="K1386" s="16">
        <v>-1146.7958256799993</v>
      </c>
      <c r="L1386" s="9">
        <v>0</v>
      </c>
      <c r="M1386" s="9">
        <v>0</v>
      </c>
      <c r="N1386" s="10">
        <v>0</v>
      </c>
      <c r="O1386" s="53">
        <f>SUM(J1386:N1386)</f>
        <v>4.1743200006294501E-3</v>
      </c>
    </row>
    <row r="1387" spans="2:15" x14ac:dyDescent="0.25">
      <c r="B1387" s="51" t="s">
        <v>21</v>
      </c>
      <c r="C1387" s="3" t="s">
        <v>250</v>
      </c>
      <c r="D1387" s="31" t="s">
        <v>2669</v>
      </c>
      <c r="E1387" s="23" t="s">
        <v>2732</v>
      </c>
      <c r="F1387" s="24">
        <v>40502</v>
      </c>
      <c r="G1387" s="3" t="s">
        <v>1481</v>
      </c>
      <c r="H1387" s="4" t="s">
        <v>1482</v>
      </c>
      <c r="I1387" s="4" t="s">
        <v>236</v>
      </c>
      <c r="J1387" s="16">
        <v>840.85</v>
      </c>
      <c r="K1387" s="16">
        <v>-840.84771670999964</v>
      </c>
      <c r="L1387" s="9">
        <v>0</v>
      </c>
      <c r="M1387" s="9">
        <v>0</v>
      </c>
      <c r="N1387" s="10">
        <v>0</v>
      </c>
      <c r="O1387" s="53">
        <f>SUM(J1387:N1387)</f>
        <v>2.2832900003777468E-3</v>
      </c>
    </row>
    <row r="1388" spans="2:15" x14ac:dyDescent="0.25">
      <c r="B1388" s="51" t="s">
        <v>21</v>
      </c>
      <c r="C1388" s="3" t="s">
        <v>250</v>
      </c>
      <c r="D1388" s="31" t="s">
        <v>2669</v>
      </c>
      <c r="E1388" s="23" t="s">
        <v>2732</v>
      </c>
      <c r="F1388" s="24">
        <v>40502</v>
      </c>
      <c r="G1388" s="3" t="s">
        <v>1483</v>
      </c>
      <c r="H1388" s="4" t="s">
        <v>1442</v>
      </c>
      <c r="I1388" s="4" t="s">
        <v>160</v>
      </c>
      <c r="J1388" s="16">
        <v>840.85</v>
      </c>
      <c r="K1388" s="16">
        <v>-840.84771670999964</v>
      </c>
      <c r="L1388" s="9">
        <v>0</v>
      </c>
      <c r="M1388" s="9">
        <v>0</v>
      </c>
      <c r="N1388" s="10">
        <v>0</v>
      </c>
      <c r="O1388" s="53">
        <f>SUM(J1388:N1388)</f>
        <v>2.2832900003777468E-3</v>
      </c>
    </row>
    <row r="1389" spans="2:15" x14ac:dyDescent="0.25">
      <c r="B1389" s="51" t="s">
        <v>21</v>
      </c>
      <c r="C1389" s="3" t="s">
        <v>250</v>
      </c>
      <c r="D1389" s="31" t="s">
        <v>2669</v>
      </c>
      <c r="E1389" s="23" t="s">
        <v>2732</v>
      </c>
      <c r="F1389" s="24">
        <v>40502</v>
      </c>
      <c r="G1389" s="3" t="s">
        <v>1484</v>
      </c>
      <c r="H1389" s="4" t="s">
        <v>1461</v>
      </c>
      <c r="I1389" s="4" t="s">
        <v>85</v>
      </c>
      <c r="J1389" s="16">
        <v>995.1</v>
      </c>
      <c r="K1389" s="16">
        <v>-995.09927025999934</v>
      </c>
      <c r="L1389" s="9">
        <v>0</v>
      </c>
      <c r="M1389" s="9">
        <v>0</v>
      </c>
      <c r="N1389" s="10">
        <v>0</v>
      </c>
      <c r="O1389" s="53">
        <f>SUM(J1389:N1389)</f>
        <v>7.2974000067915767E-4</v>
      </c>
    </row>
    <row r="1390" spans="2:15" x14ac:dyDescent="0.25">
      <c r="B1390" s="51" t="s">
        <v>21</v>
      </c>
      <c r="C1390" s="3" t="s">
        <v>250</v>
      </c>
      <c r="D1390" s="31" t="s">
        <v>2669</v>
      </c>
      <c r="E1390" s="23" t="s">
        <v>2732</v>
      </c>
      <c r="F1390" s="24">
        <v>40502</v>
      </c>
      <c r="G1390" s="3" t="s">
        <v>1485</v>
      </c>
      <c r="H1390" s="4" t="s">
        <v>1444</v>
      </c>
      <c r="I1390" s="4" t="s">
        <v>308</v>
      </c>
      <c r="J1390" s="16">
        <v>677.1</v>
      </c>
      <c r="K1390" s="16">
        <v>-677.09950345999982</v>
      </c>
      <c r="L1390" s="9">
        <v>0</v>
      </c>
      <c r="M1390" s="9">
        <v>0</v>
      </c>
      <c r="N1390" s="10">
        <v>0</v>
      </c>
      <c r="O1390" s="53">
        <f>SUM(J1390:N1390)</f>
        <v>4.965400001992748E-4</v>
      </c>
    </row>
    <row r="1391" spans="2:15" x14ac:dyDescent="0.25">
      <c r="B1391" s="51" t="s">
        <v>21</v>
      </c>
      <c r="C1391" s="3" t="s">
        <v>250</v>
      </c>
      <c r="D1391" s="31" t="s">
        <v>2669</v>
      </c>
      <c r="E1391" s="23" t="s">
        <v>2732</v>
      </c>
      <c r="F1391" s="24">
        <v>40502</v>
      </c>
      <c r="G1391" s="3" t="s">
        <v>1486</v>
      </c>
      <c r="H1391" s="4" t="s">
        <v>1444</v>
      </c>
      <c r="I1391" s="4" t="s">
        <v>960</v>
      </c>
      <c r="J1391" s="16">
        <v>677.1</v>
      </c>
      <c r="K1391" s="16">
        <v>-677.09950345999982</v>
      </c>
      <c r="L1391" s="9">
        <v>0</v>
      </c>
      <c r="M1391" s="9">
        <v>0</v>
      </c>
      <c r="N1391" s="10">
        <v>0</v>
      </c>
      <c r="O1391" s="53">
        <f>SUM(J1391:N1391)</f>
        <v>4.965400001992748E-4</v>
      </c>
    </row>
    <row r="1392" spans="2:15" x14ac:dyDescent="0.25">
      <c r="B1392" s="51" t="s">
        <v>21</v>
      </c>
      <c r="C1392" s="3" t="s">
        <v>250</v>
      </c>
      <c r="D1392" s="31" t="s">
        <v>2669</v>
      </c>
      <c r="E1392" s="23" t="s">
        <v>2732</v>
      </c>
      <c r="F1392" s="24">
        <v>40502</v>
      </c>
      <c r="G1392" s="3" t="s">
        <v>1487</v>
      </c>
      <c r="H1392" s="4" t="s">
        <v>1444</v>
      </c>
      <c r="I1392" s="4" t="s">
        <v>510</v>
      </c>
      <c r="J1392" s="16">
        <v>677.1</v>
      </c>
      <c r="K1392" s="16">
        <v>-677.09950345999982</v>
      </c>
      <c r="L1392" s="9">
        <v>0</v>
      </c>
      <c r="M1392" s="9">
        <v>0</v>
      </c>
      <c r="N1392" s="10">
        <v>0</v>
      </c>
      <c r="O1392" s="53">
        <f>SUM(J1392:N1392)</f>
        <v>4.965400001992748E-4</v>
      </c>
    </row>
    <row r="1393" spans="2:15" x14ac:dyDescent="0.25">
      <c r="B1393" s="51" t="s">
        <v>21</v>
      </c>
      <c r="C1393" s="3" t="s">
        <v>250</v>
      </c>
      <c r="D1393" s="31" t="s">
        <v>2669</v>
      </c>
      <c r="E1393" s="23" t="s">
        <v>2732</v>
      </c>
      <c r="F1393" s="24">
        <v>40502</v>
      </c>
      <c r="G1393" s="3" t="s">
        <v>1488</v>
      </c>
      <c r="H1393" s="4" t="s">
        <v>1455</v>
      </c>
      <c r="I1393" s="4" t="s">
        <v>215</v>
      </c>
      <c r="J1393" s="16">
        <v>1222.0999999999999</v>
      </c>
      <c r="K1393" s="16">
        <v>-1222.0957704599991</v>
      </c>
      <c r="L1393" s="9">
        <v>0</v>
      </c>
      <c r="M1393" s="9">
        <v>0</v>
      </c>
      <c r="N1393" s="10">
        <v>0</v>
      </c>
      <c r="O1393" s="53">
        <f>SUM(J1393:N1393)</f>
        <v>4.2295400007787975E-3</v>
      </c>
    </row>
    <row r="1394" spans="2:15" x14ac:dyDescent="0.25">
      <c r="B1394" s="51" t="s">
        <v>21</v>
      </c>
      <c r="C1394" s="3" t="s">
        <v>250</v>
      </c>
      <c r="D1394" s="31" t="s">
        <v>2669</v>
      </c>
      <c r="E1394" s="23" t="s">
        <v>2732</v>
      </c>
      <c r="F1394" s="24">
        <v>40502</v>
      </c>
      <c r="G1394" s="3" t="s">
        <v>1489</v>
      </c>
      <c r="H1394" s="4" t="s">
        <v>1444</v>
      </c>
      <c r="I1394" s="4" t="s">
        <v>227</v>
      </c>
      <c r="J1394" s="16">
        <v>677.1</v>
      </c>
      <c r="K1394" s="16">
        <v>-677.09950345999982</v>
      </c>
      <c r="L1394" s="9">
        <v>0</v>
      </c>
      <c r="M1394" s="9">
        <v>0</v>
      </c>
      <c r="N1394" s="10">
        <v>0</v>
      </c>
      <c r="O1394" s="53">
        <f>SUM(J1394:N1394)</f>
        <v>4.965400001992748E-4</v>
      </c>
    </row>
    <row r="1395" spans="2:15" x14ac:dyDescent="0.25">
      <c r="B1395" s="51" t="s">
        <v>21</v>
      </c>
      <c r="C1395" s="3" t="s">
        <v>250</v>
      </c>
      <c r="D1395" s="31" t="s">
        <v>2669</v>
      </c>
      <c r="E1395" s="23" t="s">
        <v>2732</v>
      </c>
      <c r="F1395" s="24">
        <v>40502</v>
      </c>
      <c r="G1395" s="3" t="s">
        <v>1490</v>
      </c>
      <c r="H1395" s="4" t="s">
        <v>1461</v>
      </c>
      <c r="I1395" s="4" t="s">
        <v>1491</v>
      </c>
      <c r="J1395" s="16">
        <v>995.1</v>
      </c>
      <c r="K1395" s="16">
        <v>-995.09927025999934</v>
      </c>
      <c r="L1395" s="9">
        <v>0</v>
      </c>
      <c r="M1395" s="9">
        <v>0</v>
      </c>
      <c r="N1395" s="10">
        <v>0</v>
      </c>
      <c r="O1395" s="53">
        <f>SUM(J1395:N1395)</f>
        <v>7.2974000067915767E-4</v>
      </c>
    </row>
    <row r="1396" spans="2:15" x14ac:dyDescent="0.25">
      <c r="B1396" s="51" t="s">
        <v>21</v>
      </c>
      <c r="C1396" s="3" t="s">
        <v>250</v>
      </c>
      <c r="D1396" s="31" t="s">
        <v>2669</v>
      </c>
      <c r="E1396" s="23" t="s">
        <v>2732</v>
      </c>
      <c r="F1396" s="24">
        <v>40502</v>
      </c>
      <c r="G1396" s="3" t="s">
        <v>1492</v>
      </c>
      <c r="H1396" s="4" t="s">
        <v>1478</v>
      </c>
      <c r="I1396" s="4" t="s">
        <v>236</v>
      </c>
      <c r="J1396" s="16">
        <v>367</v>
      </c>
      <c r="K1396" s="16">
        <v>-367.00306420000004</v>
      </c>
      <c r="L1396" s="9">
        <v>0</v>
      </c>
      <c r="M1396" s="9">
        <v>0</v>
      </c>
      <c r="N1396" s="10">
        <v>0</v>
      </c>
      <c r="O1396" s="53">
        <f>SUM(J1396:N1396)</f>
        <v>-3.0642000000398184E-3</v>
      </c>
    </row>
    <row r="1397" spans="2:15" x14ac:dyDescent="0.25">
      <c r="B1397" s="51" t="s">
        <v>21</v>
      </c>
      <c r="C1397" s="3" t="s">
        <v>250</v>
      </c>
      <c r="D1397" s="31" t="s">
        <v>2669</v>
      </c>
      <c r="E1397" s="23" t="s">
        <v>2732</v>
      </c>
      <c r="F1397" s="24">
        <v>40502</v>
      </c>
      <c r="G1397" s="3" t="s">
        <v>1493</v>
      </c>
      <c r="H1397" s="4" t="s">
        <v>1446</v>
      </c>
      <c r="I1397" s="4" t="s">
        <v>220</v>
      </c>
      <c r="J1397" s="16">
        <v>331.7</v>
      </c>
      <c r="K1397" s="16">
        <v>-331.69642341999969</v>
      </c>
      <c r="L1397" s="9">
        <v>0</v>
      </c>
      <c r="M1397" s="9">
        <v>0</v>
      </c>
      <c r="N1397" s="10">
        <v>0</v>
      </c>
      <c r="O1397" s="53">
        <f>SUM(J1397:N1397)</f>
        <v>3.5765800002991455E-3</v>
      </c>
    </row>
    <row r="1398" spans="2:15" x14ac:dyDescent="0.25">
      <c r="B1398" s="51" t="s">
        <v>21</v>
      </c>
      <c r="C1398" s="3" t="s">
        <v>250</v>
      </c>
      <c r="D1398" s="31" t="s">
        <v>2669</v>
      </c>
      <c r="E1398" s="23" t="s">
        <v>2732</v>
      </c>
      <c r="F1398" s="24">
        <v>40502</v>
      </c>
      <c r="G1398" s="3" t="s">
        <v>1494</v>
      </c>
      <c r="H1398" s="4" t="s">
        <v>1450</v>
      </c>
      <c r="I1398" s="4" t="s">
        <v>227</v>
      </c>
      <c r="J1398" s="16">
        <v>1146.8</v>
      </c>
      <c r="K1398" s="16">
        <v>-1146.7958256799993</v>
      </c>
      <c r="L1398" s="9">
        <v>0</v>
      </c>
      <c r="M1398" s="9">
        <v>0</v>
      </c>
      <c r="N1398" s="10">
        <v>0</v>
      </c>
      <c r="O1398" s="53">
        <f>SUM(J1398:N1398)</f>
        <v>4.1743200006294501E-3</v>
      </c>
    </row>
    <row r="1399" spans="2:15" x14ac:dyDescent="0.25">
      <c r="B1399" s="51" t="s">
        <v>21</v>
      </c>
      <c r="C1399" s="3" t="s">
        <v>250</v>
      </c>
      <c r="D1399" s="31" t="s">
        <v>2669</v>
      </c>
      <c r="E1399" s="23" t="s">
        <v>2732</v>
      </c>
      <c r="F1399" s="24">
        <v>40502</v>
      </c>
      <c r="G1399" s="3" t="s">
        <v>1495</v>
      </c>
      <c r="H1399" s="4" t="s">
        <v>1450</v>
      </c>
      <c r="I1399" s="4" t="s">
        <v>227</v>
      </c>
      <c r="J1399" s="16">
        <v>1146.8</v>
      </c>
      <c r="K1399" s="16">
        <v>-1146.7958256799993</v>
      </c>
      <c r="L1399" s="9">
        <v>0</v>
      </c>
      <c r="M1399" s="9">
        <v>0</v>
      </c>
      <c r="N1399" s="10">
        <v>0</v>
      </c>
      <c r="O1399" s="53">
        <f>SUM(J1399:N1399)</f>
        <v>4.1743200006294501E-3</v>
      </c>
    </row>
    <row r="1400" spans="2:15" x14ac:dyDescent="0.25">
      <c r="B1400" s="51" t="s">
        <v>21</v>
      </c>
      <c r="C1400" s="3" t="s">
        <v>250</v>
      </c>
      <c r="D1400" s="31" t="s">
        <v>2669</v>
      </c>
      <c r="E1400" s="23" t="s">
        <v>2732</v>
      </c>
      <c r="F1400" s="24">
        <v>40502</v>
      </c>
      <c r="G1400" s="3" t="s">
        <v>1496</v>
      </c>
      <c r="H1400" s="4" t="s">
        <v>1442</v>
      </c>
      <c r="I1400" s="4" t="s">
        <v>60</v>
      </c>
      <c r="J1400" s="16">
        <v>840.85</v>
      </c>
      <c r="K1400" s="16">
        <v>-840.84771670999964</v>
      </c>
      <c r="L1400" s="9">
        <v>0</v>
      </c>
      <c r="M1400" s="9">
        <v>0</v>
      </c>
      <c r="N1400" s="10">
        <v>0</v>
      </c>
      <c r="O1400" s="53">
        <f>SUM(J1400:N1400)</f>
        <v>2.2832900003777468E-3</v>
      </c>
    </row>
    <row r="1401" spans="2:15" x14ac:dyDescent="0.25">
      <c r="B1401" s="51" t="s">
        <v>21</v>
      </c>
      <c r="C1401" s="3" t="s">
        <v>250</v>
      </c>
      <c r="D1401" s="31" t="s">
        <v>2669</v>
      </c>
      <c r="E1401" s="23" t="s">
        <v>2732</v>
      </c>
      <c r="F1401" s="24">
        <v>40502</v>
      </c>
      <c r="G1401" s="3" t="s">
        <v>1497</v>
      </c>
      <c r="H1401" s="4" t="s">
        <v>1498</v>
      </c>
      <c r="I1401" s="4" t="s">
        <v>217</v>
      </c>
      <c r="J1401" s="16">
        <v>448.85</v>
      </c>
      <c r="K1401" s="16">
        <v>-448.85133751000012</v>
      </c>
      <c r="L1401" s="9">
        <v>0</v>
      </c>
      <c r="M1401" s="9">
        <v>0</v>
      </c>
      <c r="N1401" s="10">
        <v>0</v>
      </c>
      <c r="O1401" s="53">
        <f>SUM(J1401:N1401)</f>
        <v>-1.3375100000985185E-3</v>
      </c>
    </row>
    <row r="1402" spans="2:15" x14ac:dyDescent="0.25">
      <c r="B1402" s="51" t="s">
        <v>21</v>
      </c>
      <c r="C1402" s="3" t="s">
        <v>250</v>
      </c>
      <c r="D1402" s="31" t="s">
        <v>2669</v>
      </c>
      <c r="E1402" s="23" t="s">
        <v>2732</v>
      </c>
      <c r="F1402" s="24">
        <v>40502</v>
      </c>
      <c r="G1402" s="3" t="s">
        <v>1499</v>
      </c>
      <c r="H1402" s="4" t="s">
        <v>1444</v>
      </c>
      <c r="I1402" s="4" t="s">
        <v>414</v>
      </c>
      <c r="J1402" s="16">
        <v>677.1</v>
      </c>
      <c r="K1402" s="16">
        <v>-677.09950345999982</v>
      </c>
      <c r="L1402" s="9">
        <v>0</v>
      </c>
      <c r="M1402" s="9">
        <v>0</v>
      </c>
      <c r="N1402" s="10">
        <v>0</v>
      </c>
      <c r="O1402" s="53">
        <f>SUM(J1402:N1402)</f>
        <v>4.965400001992748E-4</v>
      </c>
    </row>
    <row r="1403" spans="2:15" x14ac:dyDescent="0.25">
      <c r="B1403" s="51" t="s">
        <v>21</v>
      </c>
      <c r="C1403" s="3" t="s">
        <v>250</v>
      </c>
      <c r="D1403" s="31" t="s">
        <v>2669</v>
      </c>
      <c r="E1403" s="23" t="s">
        <v>2732</v>
      </c>
      <c r="F1403" s="24">
        <v>40502</v>
      </c>
      <c r="G1403" s="3" t="s">
        <v>1500</v>
      </c>
      <c r="H1403" s="4" t="s">
        <v>1461</v>
      </c>
      <c r="I1403" s="4" t="s">
        <v>414</v>
      </c>
      <c r="J1403" s="16">
        <v>995.1</v>
      </c>
      <c r="K1403" s="16">
        <v>-995.09927025999934</v>
      </c>
      <c r="L1403" s="9">
        <v>0</v>
      </c>
      <c r="M1403" s="9">
        <v>0</v>
      </c>
      <c r="N1403" s="10">
        <v>0</v>
      </c>
      <c r="O1403" s="53">
        <f>SUM(J1403:N1403)</f>
        <v>7.2974000067915767E-4</v>
      </c>
    </row>
    <row r="1404" spans="2:15" x14ac:dyDescent="0.25">
      <c r="B1404" s="51" t="s">
        <v>21</v>
      </c>
      <c r="C1404" s="3" t="s">
        <v>250</v>
      </c>
      <c r="D1404" s="31" t="s">
        <v>2669</v>
      </c>
      <c r="E1404" s="23" t="s">
        <v>2732</v>
      </c>
      <c r="F1404" s="24">
        <v>40502</v>
      </c>
      <c r="G1404" s="3" t="s">
        <v>1501</v>
      </c>
      <c r="H1404" s="4" t="s">
        <v>1502</v>
      </c>
      <c r="I1404" s="4" t="s">
        <v>220</v>
      </c>
      <c r="J1404" s="16">
        <v>591.5</v>
      </c>
      <c r="K1404" s="16">
        <v>-591.49623290000034</v>
      </c>
      <c r="L1404" s="9">
        <v>0</v>
      </c>
      <c r="M1404" s="9">
        <v>0</v>
      </c>
      <c r="N1404" s="10">
        <v>0</v>
      </c>
      <c r="O1404" s="53">
        <f>SUM(J1404:N1404)</f>
        <v>3.7670999996635146E-3</v>
      </c>
    </row>
    <row r="1405" spans="2:15" x14ac:dyDescent="0.25">
      <c r="B1405" s="51" t="s">
        <v>21</v>
      </c>
      <c r="C1405" s="3" t="s">
        <v>250</v>
      </c>
      <c r="D1405" s="31" t="s">
        <v>2669</v>
      </c>
      <c r="E1405" s="23" t="s">
        <v>2732</v>
      </c>
      <c r="F1405" s="24">
        <v>40502</v>
      </c>
      <c r="G1405" s="3" t="s">
        <v>1503</v>
      </c>
      <c r="H1405" s="4" t="s">
        <v>1450</v>
      </c>
      <c r="I1405" s="4" t="s">
        <v>219</v>
      </c>
      <c r="J1405" s="16">
        <v>1146.8</v>
      </c>
      <c r="K1405" s="16">
        <v>-1146.7958256799993</v>
      </c>
      <c r="L1405" s="9">
        <v>0</v>
      </c>
      <c r="M1405" s="9">
        <v>0</v>
      </c>
      <c r="N1405" s="10">
        <v>0</v>
      </c>
      <c r="O1405" s="53">
        <f>SUM(J1405:N1405)</f>
        <v>4.1743200006294501E-3</v>
      </c>
    </row>
    <row r="1406" spans="2:15" x14ac:dyDescent="0.25">
      <c r="B1406" s="51" t="s">
        <v>21</v>
      </c>
      <c r="C1406" s="3" t="s">
        <v>250</v>
      </c>
      <c r="D1406" s="31" t="s">
        <v>2669</v>
      </c>
      <c r="E1406" s="23" t="s">
        <v>2732</v>
      </c>
      <c r="F1406" s="24">
        <v>40502</v>
      </c>
      <c r="G1406" s="3" t="s">
        <v>1504</v>
      </c>
      <c r="H1406" s="4" t="s">
        <v>1444</v>
      </c>
      <c r="I1406" s="4" t="s">
        <v>308</v>
      </c>
      <c r="J1406" s="16">
        <v>677.1</v>
      </c>
      <c r="K1406" s="16">
        <v>-677.09950345999982</v>
      </c>
      <c r="L1406" s="9">
        <v>0</v>
      </c>
      <c r="M1406" s="9">
        <v>0</v>
      </c>
      <c r="N1406" s="10">
        <v>0</v>
      </c>
      <c r="O1406" s="53">
        <f>SUM(J1406:N1406)</f>
        <v>4.965400001992748E-4</v>
      </c>
    </row>
    <row r="1407" spans="2:15" x14ac:dyDescent="0.25">
      <c r="B1407" s="51" t="s">
        <v>21</v>
      </c>
      <c r="C1407" s="3" t="s">
        <v>250</v>
      </c>
      <c r="D1407" s="31" t="s">
        <v>2669</v>
      </c>
      <c r="E1407" s="23" t="s">
        <v>2732</v>
      </c>
      <c r="F1407" s="24">
        <v>40502</v>
      </c>
      <c r="G1407" s="3" t="s">
        <v>1505</v>
      </c>
      <c r="H1407" s="4" t="s">
        <v>1450</v>
      </c>
      <c r="I1407" s="4" t="s">
        <v>236</v>
      </c>
      <c r="J1407" s="16">
        <v>1146.8</v>
      </c>
      <c r="K1407" s="16">
        <v>-1146.7958256799993</v>
      </c>
      <c r="L1407" s="9">
        <v>0</v>
      </c>
      <c r="M1407" s="9">
        <v>0</v>
      </c>
      <c r="N1407" s="10">
        <v>0</v>
      </c>
      <c r="O1407" s="53">
        <f>SUM(J1407:N1407)</f>
        <v>4.1743200006294501E-3</v>
      </c>
    </row>
    <row r="1408" spans="2:15" x14ac:dyDescent="0.25">
      <c r="B1408" s="51" t="s">
        <v>21</v>
      </c>
      <c r="C1408" s="3" t="s">
        <v>250</v>
      </c>
      <c r="D1408" s="31" t="s">
        <v>2669</v>
      </c>
      <c r="E1408" s="23" t="s">
        <v>2732</v>
      </c>
      <c r="F1408" s="24">
        <v>40502</v>
      </c>
      <c r="G1408" s="3" t="s">
        <v>1506</v>
      </c>
      <c r="H1408" s="4" t="s">
        <v>1507</v>
      </c>
      <c r="I1408" s="4" t="s">
        <v>227</v>
      </c>
      <c r="J1408" s="16">
        <v>331.7</v>
      </c>
      <c r="K1408" s="16">
        <v>-331.69642341999969</v>
      </c>
      <c r="L1408" s="9">
        <v>0</v>
      </c>
      <c r="M1408" s="9">
        <v>0</v>
      </c>
      <c r="N1408" s="10">
        <v>0</v>
      </c>
      <c r="O1408" s="53">
        <f>SUM(J1408:N1408)</f>
        <v>3.5765800002991455E-3</v>
      </c>
    </row>
    <row r="1409" spans="2:15" x14ac:dyDescent="0.25">
      <c r="B1409" s="51" t="s">
        <v>21</v>
      </c>
      <c r="C1409" s="3" t="s">
        <v>250</v>
      </c>
      <c r="D1409" s="31" t="s">
        <v>2669</v>
      </c>
      <c r="E1409" s="23" t="s">
        <v>2732</v>
      </c>
      <c r="F1409" s="24">
        <v>40502</v>
      </c>
      <c r="G1409" s="3" t="s">
        <v>1508</v>
      </c>
      <c r="H1409" s="4" t="s">
        <v>1444</v>
      </c>
      <c r="I1409" s="4" t="s">
        <v>44</v>
      </c>
      <c r="J1409" s="16">
        <v>677.1</v>
      </c>
      <c r="K1409" s="16">
        <v>-677.09950345999982</v>
      </c>
      <c r="L1409" s="9">
        <v>0</v>
      </c>
      <c r="M1409" s="9">
        <v>0</v>
      </c>
      <c r="N1409" s="10">
        <v>0</v>
      </c>
      <c r="O1409" s="53">
        <f>SUM(J1409:N1409)</f>
        <v>4.965400001992748E-4</v>
      </c>
    </row>
    <row r="1410" spans="2:15" x14ac:dyDescent="0.25">
      <c r="B1410" s="51" t="s">
        <v>21</v>
      </c>
      <c r="C1410" s="3" t="s">
        <v>250</v>
      </c>
      <c r="D1410" s="31" t="s">
        <v>2669</v>
      </c>
      <c r="E1410" s="23" t="s">
        <v>2732</v>
      </c>
      <c r="F1410" s="24">
        <v>40502</v>
      </c>
      <c r="G1410" s="3" t="s">
        <v>1509</v>
      </c>
      <c r="H1410" s="4" t="s">
        <v>1461</v>
      </c>
      <c r="I1410" s="4" t="s">
        <v>66</v>
      </c>
      <c r="J1410" s="16">
        <v>995.1</v>
      </c>
      <c r="K1410" s="16">
        <v>-995.09927025999934</v>
      </c>
      <c r="L1410" s="9">
        <v>0</v>
      </c>
      <c r="M1410" s="9">
        <v>0</v>
      </c>
      <c r="N1410" s="10">
        <v>0</v>
      </c>
      <c r="O1410" s="53">
        <f>SUM(J1410:N1410)</f>
        <v>7.2974000067915767E-4</v>
      </c>
    </row>
    <row r="1411" spans="2:15" x14ac:dyDescent="0.25">
      <c r="B1411" s="51" t="s">
        <v>21</v>
      </c>
      <c r="C1411" s="3" t="s">
        <v>250</v>
      </c>
      <c r="D1411" s="31" t="s">
        <v>2669</v>
      </c>
      <c r="E1411" s="23" t="s">
        <v>2732</v>
      </c>
      <c r="F1411" s="24">
        <v>40502</v>
      </c>
      <c r="G1411" s="3" t="s">
        <v>1510</v>
      </c>
      <c r="H1411" s="4" t="s">
        <v>1502</v>
      </c>
      <c r="I1411" s="4" t="s">
        <v>36</v>
      </c>
      <c r="J1411" s="16">
        <v>591.5</v>
      </c>
      <c r="K1411" s="16">
        <v>-591.49623290000034</v>
      </c>
      <c r="L1411" s="9">
        <v>0</v>
      </c>
      <c r="M1411" s="9">
        <v>0</v>
      </c>
      <c r="N1411" s="10">
        <v>0</v>
      </c>
      <c r="O1411" s="53">
        <f>SUM(J1411:N1411)</f>
        <v>3.7670999996635146E-3</v>
      </c>
    </row>
    <row r="1412" spans="2:15" x14ac:dyDescent="0.25">
      <c r="B1412" s="51" t="s">
        <v>21</v>
      </c>
      <c r="C1412" s="3" t="s">
        <v>250</v>
      </c>
      <c r="D1412" s="31" t="s">
        <v>2669</v>
      </c>
      <c r="E1412" s="23" t="s">
        <v>2732</v>
      </c>
      <c r="F1412" s="24">
        <v>40502</v>
      </c>
      <c r="G1412" s="3" t="s">
        <v>1511</v>
      </c>
      <c r="H1412" s="4" t="s">
        <v>1444</v>
      </c>
      <c r="I1412" s="4" t="s">
        <v>231</v>
      </c>
      <c r="J1412" s="16">
        <v>677.1</v>
      </c>
      <c r="K1412" s="16">
        <v>-677.09950345999982</v>
      </c>
      <c r="L1412" s="9">
        <v>0</v>
      </c>
      <c r="M1412" s="9">
        <v>0</v>
      </c>
      <c r="N1412" s="10">
        <v>0</v>
      </c>
      <c r="O1412" s="53">
        <f>SUM(J1412:N1412)</f>
        <v>4.965400001992748E-4</v>
      </c>
    </row>
    <row r="1413" spans="2:15" x14ac:dyDescent="0.25">
      <c r="B1413" s="51" t="s">
        <v>21</v>
      </c>
      <c r="C1413" s="3" t="s">
        <v>250</v>
      </c>
      <c r="D1413" s="31" t="s">
        <v>2669</v>
      </c>
      <c r="E1413" s="23" t="s">
        <v>2732</v>
      </c>
      <c r="F1413" s="24">
        <v>40502</v>
      </c>
      <c r="G1413" s="3" t="s">
        <v>1512</v>
      </c>
      <c r="H1413" s="4" t="s">
        <v>1478</v>
      </c>
      <c r="I1413" s="4" t="s">
        <v>1058</v>
      </c>
      <c r="J1413" s="16">
        <v>448.85</v>
      </c>
      <c r="K1413" s="16">
        <v>-448.85133751000012</v>
      </c>
      <c r="L1413" s="9">
        <v>0</v>
      </c>
      <c r="M1413" s="9">
        <v>0</v>
      </c>
      <c r="N1413" s="10">
        <v>0</v>
      </c>
      <c r="O1413" s="53">
        <f>SUM(J1413:N1413)</f>
        <v>-1.3375100000985185E-3</v>
      </c>
    </row>
    <row r="1414" spans="2:15" x14ac:dyDescent="0.25">
      <c r="B1414" s="51" t="s">
        <v>21</v>
      </c>
      <c r="C1414" s="3" t="s">
        <v>250</v>
      </c>
      <c r="D1414" s="31" t="s">
        <v>2669</v>
      </c>
      <c r="E1414" s="23" t="s">
        <v>2732</v>
      </c>
      <c r="F1414" s="24">
        <v>40502</v>
      </c>
      <c r="G1414" s="3" t="s">
        <v>1513</v>
      </c>
      <c r="H1414" s="4" t="s">
        <v>1446</v>
      </c>
      <c r="I1414" s="4" t="s">
        <v>39</v>
      </c>
      <c r="J1414" s="16">
        <v>331.7</v>
      </c>
      <c r="K1414" s="16">
        <v>-331.69642341999969</v>
      </c>
      <c r="L1414" s="9">
        <v>0</v>
      </c>
      <c r="M1414" s="9">
        <v>0</v>
      </c>
      <c r="N1414" s="10">
        <v>0</v>
      </c>
      <c r="O1414" s="53">
        <f>SUM(J1414:N1414)</f>
        <v>3.5765800002991455E-3</v>
      </c>
    </row>
    <row r="1415" spans="2:15" x14ac:dyDescent="0.25">
      <c r="B1415" s="51" t="s">
        <v>21</v>
      </c>
      <c r="C1415" s="3" t="s">
        <v>250</v>
      </c>
      <c r="D1415" s="31" t="s">
        <v>2669</v>
      </c>
      <c r="E1415" s="23" t="s">
        <v>2732</v>
      </c>
      <c r="F1415" s="24">
        <v>40502</v>
      </c>
      <c r="G1415" s="3" t="s">
        <v>1514</v>
      </c>
      <c r="H1415" s="4" t="s">
        <v>1455</v>
      </c>
      <c r="I1415" s="4" t="s">
        <v>75</v>
      </c>
      <c r="J1415" s="16">
        <v>1222.0999999999999</v>
      </c>
      <c r="K1415" s="16">
        <v>-1222.0957704599991</v>
      </c>
      <c r="L1415" s="9">
        <v>0</v>
      </c>
      <c r="M1415" s="9">
        <v>0</v>
      </c>
      <c r="N1415" s="10">
        <v>0</v>
      </c>
      <c r="O1415" s="53">
        <f>SUM(J1415:N1415)</f>
        <v>4.2295400007787975E-3</v>
      </c>
    </row>
    <row r="1416" spans="2:15" x14ac:dyDescent="0.25">
      <c r="B1416" s="51" t="s">
        <v>21</v>
      </c>
      <c r="C1416" s="3" t="s">
        <v>250</v>
      </c>
      <c r="D1416" s="31" t="s">
        <v>2669</v>
      </c>
      <c r="E1416" s="23" t="s">
        <v>2732</v>
      </c>
      <c r="F1416" s="24">
        <v>40502</v>
      </c>
      <c r="G1416" s="3" t="s">
        <v>1515</v>
      </c>
      <c r="H1416" s="4" t="s">
        <v>1444</v>
      </c>
      <c r="I1416" s="4" t="s">
        <v>66</v>
      </c>
      <c r="J1416" s="16">
        <v>677.1</v>
      </c>
      <c r="K1416" s="16">
        <v>-677.09950345999982</v>
      </c>
      <c r="L1416" s="9">
        <v>0</v>
      </c>
      <c r="M1416" s="9">
        <v>0</v>
      </c>
      <c r="N1416" s="10">
        <v>0</v>
      </c>
      <c r="O1416" s="53">
        <f>SUM(J1416:N1416)</f>
        <v>4.965400001992748E-4</v>
      </c>
    </row>
    <row r="1417" spans="2:15" x14ac:dyDescent="0.25">
      <c r="B1417" s="51" t="s">
        <v>21</v>
      </c>
      <c r="C1417" s="3" t="s">
        <v>250</v>
      </c>
      <c r="D1417" s="31" t="s">
        <v>2669</v>
      </c>
      <c r="E1417" s="23" t="s">
        <v>2732</v>
      </c>
      <c r="F1417" s="24">
        <v>40502</v>
      </c>
      <c r="G1417" s="3" t="s">
        <v>1516</v>
      </c>
      <c r="H1417" s="4" t="s">
        <v>1444</v>
      </c>
      <c r="I1417" s="4" t="s">
        <v>44</v>
      </c>
      <c r="J1417" s="16">
        <v>677.1</v>
      </c>
      <c r="K1417" s="16">
        <v>-677.09950345999982</v>
      </c>
      <c r="L1417" s="9">
        <v>0</v>
      </c>
      <c r="M1417" s="9">
        <v>0</v>
      </c>
      <c r="N1417" s="10">
        <v>0</v>
      </c>
      <c r="O1417" s="53">
        <f>SUM(J1417:N1417)</f>
        <v>4.965400001992748E-4</v>
      </c>
    </row>
    <row r="1418" spans="2:15" x14ac:dyDescent="0.25">
      <c r="B1418" s="51" t="s">
        <v>21</v>
      </c>
      <c r="C1418" s="3" t="s">
        <v>250</v>
      </c>
      <c r="D1418" s="31" t="s">
        <v>2669</v>
      </c>
      <c r="E1418" s="23" t="s">
        <v>2732</v>
      </c>
      <c r="F1418" s="24">
        <v>40502</v>
      </c>
      <c r="G1418" s="3" t="s">
        <v>1517</v>
      </c>
      <c r="H1418" s="4" t="s">
        <v>1450</v>
      </c>
      <c r="I1418" s="4" t="s">
        <v>44</v>
      </c>
      <c r="J1418" s="16">
        <v>1146.8</v>
      </c>
      <c r="K1418" s="16">
        <v>-1146.7958256799993</v>
      </c>
      <c r="L1418" s="9">
        <v>0</v>
      </c>
      <c r="M1418" s="9">
        <v>0</v>
      </c>
      <c r="N1418" s="10">
        <v>0</v>
      </c>
      <c r="O1418" s="53">
        <f>SUM(J1418:N1418)</f>
        <v>4.1743200006294501E-3</v>
      </c>
    </row>
    <row r="1419" spans="2:15" x14ac:dyDescent="0.25">
      <c r="B1419" s="51" t="s">
        <v>21</v>
      </c>
      <c r="C1419" s="3" t="s">
        <v>250</v>
      </c>
      <c r="D1419" s="31" t="s">
        <v>2669</v>
      </c>
      <c r="E1419" s="23" t="s">
        <v>2732</v>
      </c>
      <c r="F1419" s="24">
        <v>40502</v>
      </c>
      <c r="G1419" s="3" t="s">
        <v>1518</v>
      </c>
      <c r="H1419" s="4" t="s">
        <v>1478</v>
      </c>
      <c r="I1419" s="4" t="s">
        <v>482</v>
      </c>
      <c r="J1419" s="16">
        <v>448.85</v>
      </c>
      <c r="K1419" s="16">
        <v>-448.85133751000012</v>
      </c>
      <c r="L1419" s="9">
        <v>0</v>
      </c>
      <c r="M1419" s="9">
        <v>0</v>
      </c>
      <c r="N1419" s="10">
        <v>0</v>
      </c>
      <c r="O1419" s="53">
        <f>SUM(J1419:N1419)</f>
        <v>-1.3375100000985185E-3</v>
      </c>
    </row>
    <row r="1420" spans="2:15" x14ac:dyDescent="0.25">
      <c r="B1420" s="51" t="s">
        <v>21</v>
      </c>
      <c r="C1420" s="3" t="s">
        <v>250</v>
      </c>
      <c r="D1420" s="31" t="s">
        <v>2669</v>
      </c>
      <c r="E1420" s="23" t="s">
        <v>2732</v>
      </c>
      <c r="F1420" s="24">
        <v>40502</v>
      </c>
      <c r="G1420" s="3" t="s">
        <v>1519</v>
      </c>
      <c r="H1420" s="4" t="s">
        <v>1457</v>
      </c>
      <c r="I1420" s="4" t="s">
        <v>220</v>
      </c>
      <c r="J1420" s="16">
        <v>995.1</v>
      </c>
      <c r="K1420" s="16">
        <v>-995.09927025999934</v>
      </c>
      <c r="L1420" s="9">
        <v>0</v>
      </c>
      <c r="M1420" s="9">
        <v>0</v>
      </c>
      <c r="N1420" s="10">
        <v>0</v>
      </c>
      <c r="O1420" s="53">
        <f>SUM(J1420:N1420)</f>
        <v>7.2974000067915767E-4</v>
      </c>
    </row>
    <row r="1421" spans="2:15" x14ac:dyDescent="0.25">
      <c r="B1421" s="51" t="s">
        <v>21</v>
      </c>
      <c r="C1421" s="3" t="s">
        <v>250</v>
      </c>
      <c r="D1421" s="31" t="s">
        <v>2669</v>
      </c>
      <c r="E1421" s="23" t="s">
        <v>2732</v>
      </c>
      <c r="F1421" s="24">
        <v>40502</v>
      </c>
      <c r="G1421" s="3" t="s">
        <v>1520</v>
      </c>
      <c r="H1421" s="4" t="s">
        <v>1450</v>
      </c>
      <c r="I1421" s="4" t="s">
        <v>30</v>
      </c>
      <c r="J1421" s="16">
        <v>1146.8</v>
      </c>
      <c r="K1421" s="16">
        <v>-1146.7958256799993</v>
      </c>
      <c r="L1421" s="9">
        <v>0</v>
      </c>
      <c r="M1421" s="9">
        <v>0</v>
      </c>
      <c r="N1421" s="10">
        <v>0</v>
      </c>
      <c r="O1421" s="53">
        <f>SUM(J1421:N1421)</f>
        <v>4.1743200006294501E-3</v>
      </c>
    </row>
    <row r="1422" spans="2:15" x14ac:dyDescent="0.25">
      <c r="B1422" s="51" t="s">
        <v>21</v>
      </c>
      <c r="C1422" s="3" t="s">
        <v>250</v>
      </c>
      <c r="D1422" s="31" t="s">
        <v>2669</v>
      </c>
      <c r="E1422" s="23" t="s">
        <v>2732</v>
      </c>
      <c r="F1422" s="24">
        <v>40502</v>
      </c>
      <c r="G1422" s="3" t="s">
        <v>1521</v>
      </c>
      <c r="H1422" s="4" t="s">
        <v>1446</v>
      </c>
      <c r="I1422" s="4" t="s">
        <v>414</v>
      </c>
      <c r="J1422" s="16">
        <v>331.7</v>
      </c>
      <c r="K1422" s="16">
        <v>-331.69642341999969</v>
      </c>
      <c r="L1422" s="9">
        <v>0</v>
      </c>
      <c r="M1422" s="9">
        <v>0</v>
      </c>
      <c r="N1422" s="10">
        <v>0</v>
      </c>
      <c r="O1422" s="53">
        <f>SUM(J1422:N1422)</f>
        <v>3.5765800002991455E-3</v>
      </c>
    </row>
    <row r="1423" spans="2:15" x14ac:dyDescent="0.25">
      <c r="B1423" s="51" t="s">
        <v>21</v>
      </c>
      <c r="C1423" s="3" t="s">
        <v>250</v>
      </c>
      <c r="D1423" s="31" t="s">
        <v>2669</v>
      </c>
      <c r="E1423" s="23" t="s">
        <v>2732</v>
      </c>
      <c r="F1423" s="24">
        <v>40502</v>
      </c>
      <c r="G1423" s="3" t="s">
        <v>1522</v>
      </c>
      <c r="H1423" s="4" t="s">
        <v>1450</v>
      </c>
      <c r="I1423" s="4" t="s">
        <v>66</v>
      </c>
      <c r="J1423" s="16">
        <v>1146.8</v>
      </c>
      <c r="K1423" s="16">
        <v>-1146.7958256799993</v>
      </c>
      <c r="L1423" s="9">
        <v>0</v>
      </c>
      <c r="M1423" s="9">
        <v>0</v>
      </c>
      <c r="N1423" s="10">
        <v>0</v>
      </c>
      <c r="O1423" s="53">
        <f>SUM(J1423:N1423)</f>
        <v>4.1743200006294501E-3</v>
      </c>
    </row>
    <row r="1424" spans="2:15" x14ac:dyDescent="0.25">
      <c r="B1424" s="51" t="s">
        <v>21</v>
      </c>
      <c r="C1424" s="3" t="s">
        <v>250</v>
      </c>
      <c r="D1424" s="31" t="s">
        <v>2669</v>
      </c>
      <c r="E1424" s="23" t="s">
        <v>2732</v>
      </c>
      <c r="F1424" s="24">
        <v>40502</v>
      </c>
      <c r="G1424" s="3" t="s">
        <v>1523</v>
      </c>
      <c r="H1424" s="4" t="s">
        <v>1450</v>
      </c>
      <c r="I1424" s="4" t="s">
        <v>66</v>
      </c>
      <c r="J1424" s="16">
        <v>1146.8</v>
      </c>
      <c r="K1424" s="16">
        <v>-1146.7958256799993</v>
      </c>
      <c r="L1424" s="9">
        <v>0</v>
      </c>
      <c r="M1424" s="9">
        <v>0</v>
      </c>
      <c r="N1424" s="10">
        <v>0</v>
      </c>
      <c r="O1424" s="53">
        <f>SUM(J1424:N1424)</f>
        <v>4.1743200006294501E-3</v>
      </c>
    </row>
    <row r="1425" spans="2:15" x14ac:dyDescent="0.25">
      <c r="B1425" s="51" t="s">
        <v>21</v>
      </c>
      <c r="C1425" s="3" t="s">
        <v>250</v>
      </c>
      <c r="D1425" s="31" t="s">
        <v>2669</v>
      </c>
      <c r="E1425" s="23" t="s">
        <v>2732</v>
      </c>
      <c r="F1425" s="24">
        <v>40502</v>
      </c>
      <c r="G1425" s="3" t="s">
        <v>1524</v>
      </c>
      <c r="H1425" s="4" t="s">
        <v>1450</v>
      </c>
      <c r="I1425" s="4" t="s">
        <v>1525</v>
      </c>
      <c r="J1425" s="16">
        <v>1146.8</v>
      </c>
      <c r="K1425" s="16">
        <v>-1146.7958256799993</v>
      </c>
      <c r="L1425" s="9">
        <v>0</v>
      </c>
      <c r="M1425" s="9">
        <v>0</v>
      </c>
      <c r="N1425" s="10">
        <v>0</v>
      </c>
      <c r="O1425" s="53">
        <f>SUM(J1425:N1425)</f>
        <v>4.1743200006294501E-3</v>
      </c>
    </row>
    <row r="1426" spans="2:15" x14ac:dyDescent="0.25">
      <c r="B1426" s="51" t="s">
        <v>21</v>
      </c>
      <c r="C1426" s="3" t="s">
        <v>250</v>
      </c>
      <c r="D1426" s="31" t="s">
        <v>2669</v>
      </c>
      <c r="E1426" s="23" t="s">
        <v>2732</v>
      </c>
      <c r="F1426" s="24">
        <v>40502</v>
      </c>
      <c r="G1426" s="3" t="s">
        <v>1526</v>
      </c>
      <c r="H1426" s="4" t="s">
        <v>1450</v>
      </c>
      <c r="I1426" s="4" t="s">
        <v>51</v>
      </c>
      <c r="J1426" s="16">
        <v>1146.8</v>
      </c>
      <c r="K1426" s="16">
        <v>-1146.7958256799993</v>
      </c>
      <c r="L1426" s="9">
        <v>0</v>
      </c>
      <c r="M1426" s="9">
        <v>0</v>
      </c>
      <c r="N1426" s="10">
        <v>0</v>
      </c>
      <c r="O1426" s="53">
        <f>SUM(J1426:N1426)</f>
        <v>4.1743200006294501E-3</v>
      </c>
    </row>
    <row r="1427" spans="2:15" x14ac:dyDescent="0.25">
      <c r="B1427" s="51" t="s">
        <v>21</v>
      </c>
      <c r="C1427" s="3" t="s">
        <v>250</v>
      </c>
      <c r="D1427" s="31" t="s">
        <v>2669</v>
      </c>
      <c r="E1427" s="23" t="s">
        <v>2732</v>
      </c>
      <c r="F1427" s="24">
        <v>40502</v>
      </c>
      <c r="G1427" s="3" t="s">
        <v>1527</v>
      </c>
      <c r="H1427" s="4" t="s">
        <v>1446</v>
      </c>
      <c r="I1427" s="4" t="s">
        <v>90</v>
      </c>
      <c r="J1427" s="16">
        <v>331.7</v>
      </c>
      <c r="K1427" s="16">
        <v>-331.69642341999969</v>
      </c>
      <c r="L1427" s="9">
        <v>0</v>
      </c>
      <c r="M1427" s="9">
        <v>0</v>
      </c>
      <c r="N1427" s="10">
        <v>0</v>
      </c>
      <c r="O1427" s="53">
        <f>SUM(J1427:N1427)</f>
        <v>3.5765800002991455E-3</v>
      </c>
    </row>
    <row r="1428" spans="2:15" x14ac:dyDescent="0.25">
      <c r="B1428" s="51" t="s">
        <v>21</v>
      </c>
      <c r="C1428" s="3" t="s">
        <v>250</v>
      </c>
      <c r="D1428" s="31" t="s">
        <v>2669</v>
      </c>
      <c r="E1428" s="23" t="s">
        <v>2732</v>
      </c>
      <c r="F1428" s="24">
        <v>40502</v>
      </c>
      <c r="G1428" s="3" t="s">
        <v>1528</v>
      </c>
      <c r="H1428" s="4" t="s">
        <v>1450</v>
      </c>
      <c r="I1428" s="4" t="s">
        <v>228</v>
      </c>
      <c r="J1428" s="16">
        <v>1146.8</v>
      </c>
      <c r="K1428" s="16">
        <v>-1146.7958256799993</v>
      </c>
      <c r="L1428" s="9">
        <v>0</v>
      </c>
      <c r="M1428" s="9">
        <v>0</v>
      </c>
      <c r="N1428" s="10">
        <v>0</v>
      </c>
      <c r="O1428" s="53">
        <f>SUM(J1428:N1428)</f>
        <v>4.1743200006294501E-3</v>
      </c>
    </row>
    <row r="1429" spans="2:15" x14ac:dyDescent="0.25">
      <c r="B1429" s="51" t="s">
        <v>21</v>
      </c>
      <c r="C1429" s="3" t="s">
        <v>250</v>
      </c>
      <c r="D1429" s="31" t="s">
        <v>2669</v>
      </c>
      <c r="E1429" s="23" t="s">
        <v>2732</v>
      </c>
      <c r="F1429" s="24">
        <v>40502</v>
      </c>
      <c r="G1429" s="3" t="s">
        <v>1529</v>
      </c>
      <c r="H1429" s="4" t="s">
        <v>1461</v>
      </c>
      <c r="I1429" s="4" t="s">
        <v>25</v>
      </c>
      <c r="J1429" s="16">
        <v>995.1</v>
      </c>
      <c r="K1429" s="16">
        <v>-995.09927025999934</v>
      </c>
      <c r="L1429" s="9">
        <v>0</v>
      </c>
      <c r="M1429" s="9">
        <v>0</v>
      </c>
      <c r="N1429" s="10">
        <v>0</v>
      </c>
      <c r="O1429" s="53">
        <f>SUM(J1429:N1429)</f>
        <v>7.2974000067915767E-4</v>
      </c>
    </row>
    <row r="1430" spans="2:15" x14ac:dyDescent="0.25">
      <c r="B1430" s="51" t="s">
        <v>21</v>
      </c>
      <c r="C1430" s="3" t="s">
        <v>250</v>
      </c>
      <c r="D1430" s="31" t="s">
        <v>2669</v>
      </c>
      <c r="E1430" s="23" t="s">
        <v>2732</v>
      </c>
      <c r="F1430" s="24">
        <v>40502</v>
      </c>
      <c r="G1430" s="3" t="s">
        <v>1530</v>
      </c>
      <c r="H1430" s="4" t="s">
        <v>1531</v>
      </c>
      <c r="I1430" s="4" t="s">
        <v>44</v>
      </c>
      <c r="J1430" s="16">
        <v>1250.25</v>
      </c>
      <c r="K1430" s="16">
        <v>-1250.254083149998</v>
      </c>
      <c r="L1430" s="9">
        <v>0</v>
      </c>
      <c r="M1430" s="9">
        <v>0</v>
      </c>
      <c r="N1430" s="10">
        <v>0</v>
      </c>
      <c r="O1430" s="53">
        <f>SUM(J1430:N1430)</f>
        <v>-4.0831499979958608E-3</v>
      </c>
    </row>
    <row r="1431" spans="2:15" x14ac:dyDescent="0.25">
      <c r="B1431" s="51" t="s">
        <v>21</v>
      </c>
      <c r="C1431" s="3" t="s">
        <v>250</v>
      </c>
      <c r="D1431" s="31" t="s">
        <v>2669</v>
      </c>
      <c r="E1431" s="23" t="s">
        <v>2732</v>
      </c>
      <c r="F1431" s="24">
        <v>40502</v>
      </c>
      <c r="G1431" s="3" t="s">
        <v>1532</v>
      </c>
      <c r="H1431" s="4" t="s">
        <v>1444</v>
      </c>
      <c r="I1431" s="4" t="s">
        <v>482</v>
      </c>
      <c r="J1431" s="16">
        <v>677.1</v>
      </c>
      <c r="K1431" s="16">
        <v>-677.09950345999982</v>
      </c>
      <c r="L1431" s="9">
        <v>0</v>
      </c>
      <c r="M1431" s="9">
        <v>0</v>
      </c>
      <c r="N1431" s="10">
        <v>0</v>
      </c>
      <c r="O1431" s="53">
        <f>SUM(J1431:N1431)</f>
        <v>4.965400001992748E-4</v>
      </c>
    </row>
    <row r="1432" spans="2:15" x14ac:dyDescent="0.25">
      <c r="B1432" s="51" t="s">
        <v>21</v>
      </c>
      <c r="C1432" s="3" t="s">
        <v>250</v>
      </c>
      <c r="D1432" s="31" t="s">
        <v>2669</v>
      </c>
      <c r="E1432" s="23" t="s">
        <v>2732</v>
      </c>
      <c r="F1432" s="24">
        <v>40502</v>
      </c>
      <c r="G1432" s="3" t="s">
        <v>1533</v>
      </c>
      <c r="H1432" s="4" t="s">
        <v>1444</v>
      </c>
      <c r="I1432" s="4" t="s">
        <v>83</v>
      </c>
      <c r="J1432" s="16">
        <v>677.1</v>
      </c>
      <c r="K1432" s="16">
        <v>-677.09950345999982</v>
      </c>
      <c r="L1432" s="9">
        <v>0</v>
      </c>
      <c r="M1432" s="9">
        <v>0</v>
      </c>
      <c r="N1432" s="10">
        <v>0</v>
      </c>
      <c r="O1432" s="53">
        <f>SUM(J1432:N1432)</f>
        <v>4.965400001992748E-4</v>
      </c>
    </row>
    <row r="1433" spans="2:15" x14ac:dyDescent="0.25">
      <c r="B1433" s="51" t="s">
        <v>21</v>
      </c>
      <c r="C1433" s="3" t="s">
        <v>250</v>
      </c>
      <c r="D1433" s="31" t="s">
        <v>2669</v>
      </c>
      <c r="E1433" s="23" t="s">
        <v>2732</v>
      </c>
      <c r="F1433" s="24">
        <v>40502</v>
      </c>
      <c r="G1433" s="3" t="s">
        <v>1534</v>
      </c>
      <c r="H1433" s="4" t="s">
        <v>1535</v>
      </c>
      <c r="I1433" s="4" t="s">
        <v>54</v>
      </c>
      <c r="J1433" s="16">
        <v>1222.0999999999999</v>
      </c>
      <c r="K1433" s="16">
        <v>-1222.0957704599991</v>
      </c>
      <c r="L1433" s="9">
        <v>0</v>
      </c>
      <c r="M1433" s="9">
        <v>0</v>
      </c>
      <c r="N1433" s="10">
        <v>0</v>
      </c>
      <c r="O1433" s="53">
        <f>SUM(J1433:N1433)</f>
        <v>4.2295400007787975E-3</v>
      </c>
    </row>
    <row r="1434" spans="2:15" x14ac:dyDescent="0.25">
      <c r="B1434" s="51" t="s">
        <v>21</v>
      </c>
      <c r="C1434" s="3" t="s">
        <v>250</v>
      </c>
      <c r="D1434" s="31" t="s">
        <v>2669</v>
      </c>
      <c r="E1434" s="23" t="s">
        <v>2732</v>
      </c>
      <c r="F1434" s="24">
        <v>40502</v>
      </c>
      <c r="G1434" s="3" t="s">
        <v>1536</v>
      </c>
      <c r="H1434" s="4" t="s">
        <v>1455</v>
      </c>
      <c r="I1434" s="4" t="s">
        <v>44</v>
      </c>
      <c r="J1434" s="16">
        <v>1222.0999999999999</v>
      </c>
      <c r="K1434" s="16">
        <v>-1222.0957704599991</v>
      </c>
      <c r="L1434" s="9">
        <v>0</v>
      </c>
      <c r="M1434" s="9">
        <v>0</v>
      </c>
      <c r="N1434" s="10">
        <v>0</v>
      </c>
      <c r="O1434" s="53">
        <f>SUM(J1434:N1434)</f>
        <v>4.2295400007787975E-3</v>
      </c>
    </row>
    <row r="1435" spans="2:15" x14ac:dyDescent="0.25">
      <c r="B1435" s="51" t="s">
        <v>21</v>
      </c>
      <c r="C1435" s="3" t="s">
        <v>250</v>
      </c>
      <c r="D1435" s="31" t="s">
        <v>2669</v>
      </c>
      <c r="E1435" s="23" t="s">
        <v>2732</v>
      </c>
      <c r="F1435" s="24">
        <v>40502</v>
      </c>
      <c r="G1435" s="3" t="s">
        <v>1537</v>
      </c>
      <c r="H1435" s="4" t="s">
        <v>1450</v>
      </c>
      <c r="I1435" s="4" t="s">
        <v>237</v>
      </c>
      <c r="J1435" s="16">
        <v>1146.8</v>
      </c>
      <c r="K1435" s="16">
        <v>-1146.7958256799993</v>
      </c>
      <c r="L1435" s="9">
        <v>0</v>
      </c>
      <c r="M1435" s="9">
        <v>0</v>
      </c>
      <c r="N1435" s="10">
        <v>0</v>
      </c>
      <c r="O1435" s="53">
        <f>SUM(J1435:N1435)</f>
        <v>4.1743200006294501E-3</v>
      </c>
    </row>
    <row r="1436" spans="2:15" x14ac:dyDescent="0.25">
      <c r="B1436" s="51" t="s">
        <v>21</v>
      </c>
      <c r="C1436" s="3" t="s">
        <v>250</v>
      </c>
      <c r="D1436" s="31" t="s">
        <v>2669</v>
      </c>
      <c r="E1436" s="23" t="s">
        <v>2732</v>
      </c>
      <c r="F1436" s="24">
        <v>40502</v>
      </c>
      <c r="G1436" s="3" t="s">
        <v>1538</v>
      </c>
      <c r="H1436" s="4" t="s">
        <v>1446</v>
      </c>
      <c r="I1436" s="4" t="s">
        <v>54</v>
      </c>
      <c r="J1436" s="16">
        <v>331.7</v>
      </c>
      <c r="K1436" s="16">
        <v>-331.69642341999969</v>
      </c>
      <c r="L1436" s="9">
        <v>0</v>
      </c>
      <c r="M1436" s="9">
        <v>0</v>
      </c>
      <c r="N1436" s="10">
        <v>0</v>
      </c>
      <c r="O1436" s="53">
        <f>SUM(J1436:N1436)</f>
        <v>3.5765800002991455E-3</v>
      </c>
    </row>
    <row r="1437" spans="2:15" x14ac:dyDescent="0.25">
      <c r="B1437" s="51" t="s">
        <v>21</v>
      </c>
      <c r="C1437" s="3" t="s">
        <v>250</v>
      </c>
      <c r="D1437" s="31" t="s">
        <v>2669</v>
      </c>
      <c r="E1437" s="23" t="s">
        <v>2732</v>
      </c>
      <c r="F1437" s="24">
        <v>40502</v>
      </c>
      <c r="G1437" s="3" t="s">
        <v>1539</v>
      </c>
      <c r="H1437" s="4" t="s">
        <v>1457</v>
      </c>
      <c r="I1437" s="4" t="s">
        <v>960</v>
      </c>
      <c r="J1437" s="16">
        <v>995.1</v>
      </c>
      <c r="K1437" s="16">
        <v>-995.09927025999934</v>
      </c>
      <c r="L1437" s="9">
        <v>0</v>
      </c>
      <c r="M1437" s="9">
        <v>0</v>
      </c>
      <c r="N1437" s="10">
        <v>0</v>
      </c>
      <c r="O1437" s="53">
        <f>SUM(J1437:N1437)</f>
        <v>7.2974000067915767E-4</v>
      </c>
    </row>
    <row r="1438" spans="2:15" x14ac:dyDescent="0.25">
      <c r="B1438" s="51" t="s">
        <v>21</v>
      </c>
      <c r="C1438" s="3" t="s">
        <v>250</v>
      </c>
      <c r="D1438" s="31" t="s">
        <v>2669</v>
      </c>
      <c r="E1438" s="23" t="s">
        <v>2732</v>
      </c>
      <c r="F1438" s="24">
        <v>40502</v>
      </c>
      <c r="G1438" s="3" t="s">
        <v>1540</v>
      </c>
      <c r="H1438" s="4" t="s">
        <v>1446</v>
      </c>
      <c r="I1438" s="4" t="s">
        <v>482</v>
      </c>
      <c r="J1438" s="16">
        <v>331.7</v>
      </c>
      <c r="K1438" s="16">
        <v>-331.69642341999969</v>
      </c>
      <c r="L1438" s="9">
        <v>0</v>
      </c>
      <c r="M1438" s="9">
        <v>0</v>
      </c>
      <c r="N1438" s="10">
        <v>0</v>
      </c>
      <c r="O1438" s="53">
        <f>SUM(J1438:N1438)</f>
        <v>3.5765800002991455E-3</v>
      </c>
    </row>
    <row r="1439" spans="2:15" x14ac:dyDescent="0.25">
      <c r="B1439" s="51" t="s">
        <v>21</v>
      </c>
      <c r="C1439" s="3" t="s">
        <v>250</v>
      </c>
      <c r="D1439" s="31" t="s">
        <v>2669</v>
      </c>
      <c r="E1439" s="23" t="s">
        <v>2732</v>
      </c>
      <c r="F1439" s="24">
        <v>40502</v>
      </c>
      <c r="G1439" s="3" t="s">
        <v>1541</v>
      </c>
      <c r="H1439" s="4" t="s">
        <v>1450</v>
      </c>
      <c r="I1439" s="4" t="s">
        <v>66</v>
      </c>
      <c r="J1439" s="16">
        <v>1146.8</v>
      </c>
      <c r="K1439" s="16">
        <v>-1146.7958256799993</v>
      </c>
      <c r="L1439" s="9">
        <v>0</v>
      </c>
      <c r="M1439" s="9">
        <v>0</v>
      </c>
      <c r="N1439" s="10">
        <v>0</v>
      </c>
      <c r="O1439" s="53">
        <f>SUM(J1439:N1439)</f>
        <v>4.1743200006294501E-3</v>
      </c>
    </row>
    <row r="1440" spans="2:15" x14ac:dyDescent="0.25">
      <c r="B1440" s="51" t="s">
        <v>21</v>
      </c>
      <c r="C1440" s="3" t="s">
        <v>250</v>
      </c>
      <c r="D1440" s="31" t="s">
        <v>2669</v>
      </c>
      <c r="E1440" s="23" t="s">
        <v>2732</v>
      </c>
      <c r="F1440" s="24">
        <v>40502</v>
      </c>
      <c r="G1440" s="3" t="s">
        <v>1542</v>
      </c>
      <c r="H1440" s="4" t="s">
        <v>1450</v>
      </c>
      <c r="I1440" s="4" t="s">
        <v>30</v>
      </c>
      <c r="J1440" s="16">
        <v>1146.8</v>
      </c>
      <c r="K1440" s="16">
        <v>-1146.7958256799993</v>
      </c>
      <c r="L1440" s="9">
        <v>0</v>
      </c>
      <c r="M1440" s="9">
        <v>0</v>
      </c>
      <c r="N1440" s="10">
        <v>0</v>
      </c>
      <c r="O1440" s="53">
        <f>SUM(J1440:N1440)</f>
        <v>4.1743200006294501E-3</v>
      </c>
    </row>
    <row r="1441" spans="2:15" x14ac:dyDescent="0.25">
      <c r="B1441" s="51" t="s">
        <v>21</v>
      </c>
      <c r="C1441" s="3" t="s">
        <v>250</v>
      </c>
      <c r="D1441" s="31" t="s">
        <v>2669</v>
      </c>
      <c r="E1441" s="23" t="s">
        <v>2732</v>
      </c>
      <c r="F1441" s="24">
        <v>40502</v>
      </c>
      <c r="G1441" s="3" t="s">
        <v>1543</v>
      </c>
      <c r="H1441" s="4" t="s">
        <v>1450</v>
      </c>
      <c r="I1441" s="4" t="s">
        <v>32</v>
      </c>
      <c r="J1441" s="16">
        <v>1146.8</v>
      </c>
      <c r="K1441" s="16">
        <v>-1146.7958256799993</v>
      </c>
      <c r="L1441" s="9">
        <v>0</v>
      </c>
      <c r="M1441" s="9">
        <v>0</v>
      </c>
      <c r="N1441" s="10">
        <v>0</v>
      </c>
      <c r="O1441" s="53">
        <f>SUM(J1441:N1441)</f>
        <v>4.1743200006294501E-3</v>
      </c>
    </row>
    <row r="1442" spans="2:15" x14ac:dyDescent="0.25">
      <c r="B1442" s="51" t="s">
        <v>21</v>
      </c>
      <c r="C1442" s="3" t="s">
        <v>250</v>
      </c>
      <c r="D1442" s="31" t="s">
        <v>2669</v>
      </c>
      <c r="E1442" s="23" t="s">
        <v>2732</v>
      </c>
      <c r="F1442" s="24">
        <v>40502</v>
      </c>
      <c r="G1442" s="3" t="s">
        <v>1544</v>
      </c>
      <c r="H1442" s="4" t="s">
        <v>1455</v>
      </c>
      <c r="I1442" s="4" t="s">
        <v>30</v>
      </c>
      <c r="J1442" s="16">
        <v>1222.0999999999999</v>
      </c>
      <c r="K1442" s="16">
        <v>-1222.0957704599991</v>
      </c>
      <c r="L1442" s="9">
        <v>0</v>
      </c>
      <c r="M1442" s="9">
        <v>0</v>
      </c>
      <c r="N1442" s="10">
        <v>0</v>
      </c>
      <c r="O1442" s="53">
        <f>SUM(J1442:N1442)</f>
        <v>4.2295400007787975E-3</v>
      </c>
    </row>
    <row r="1443" spans="2:15" x14ac:dyDescent="0.25">
      <c r="B1443" s="51" t="s">
        <v>21</v>
      </c>
      <c r="C1443" s="3" t="s">
        <v>250</v>
      </c>
      <c r="D1443" s="31" t="s">
        <v>2669</v>
      </c>
      <c r="E1443" s="23" t="s">
        <v>2732</v>
      </c>
      <c r="F1443" s="24">
        <v>40502</v>
      </c>
      <c r="G1443" s="3" t="s">
        <v>1545</v>
      </c>
      <c r="H1443" s="4" t="s">
        <v>1461</v>
      </c>
      <c r="I1443" s="4" t="s">
        <v>308</v>
      </c>
      <c r="J1443" s="16">
        <v>995.1</v>
      </c>
      <c r="K1443" s="16">
        <v>-995.09927025999934</v>
      </c>
      <c r="L1443" s="9">
        <v>0</v>
      </c>
      <c r="M1443" s="9">
        <v>0</v>
      </c>
      <c r="N1443" s="10">
        <v>0</v>
      </c>
      <c r="O1443" s="53">
        <f>SUM(J1443:N1443)</f>
        <v>7.2974000067915767E-4</v>
      </c>
    </row>
    <row r="1444" spans="2:15" x14ac:dyDescent="0.25">
      <c r="B1444" s="51" t="s">
        <v>21</v>
      </c>
      <c r="C1444" s="3" t="s">
        <v>250</v>
      </c>
      <c r="D1444" s="31" t="s">
        <v>2669</v>
      </c>
      <c r="E1444" s="23" t="s">
        <v>2732</v>
      </c>
      <c r="F1444" s="24">
        <v>40502</v>
      </c>
      <c r="G1444" s="3" t="s">
        <v>1546</v>
      </c>
      <c r="H1444" s="4" t="s">
        <v>1444</v>
      </c>
      <c r="I1444" s="4" t="s">
        <v>482</v>
      </c>
      <c r="J1444" s="16">
        <v>677.1</v>
      </c>
      <c r="K1444" s="16">
        <v>-677.09950345999982</v>
      </c>
      <c r="L1444" s="9">
        <v>0</v>
      </c>
      <c r="M1444" s="9">
        <v>0</v>
      </c>
      <c r="N1444" s="10">
        <v>0</v>
      </c>
      <c r="O1444" s="53">
        <f>SUM(J1444:N1444)</f>
        <v>4.965400001992748E-4</v>
      </c>
    </row>
    <row r="1445" spans="2:15" x14ac:dyDescent="0.25">
      <c r="B1445" s="51" t="s">
        <v>21</v>
      </c>
      <c r="C1445" s="3" t="s">
        <v>250</v>
      </c>
      <c r="D1445" s="31" t="s">
        <v>2669</v>
      </c>
      <c r="E1445" s="23" t="s">
        <v>2732</v>
      </c>
      <c r="F1445" s="24">
        <v>40502</v>
      </c>
      <c r="G1445" s="3" t="s">
        <v>1547</v>
      </c>
      <c r="H1445" s="4" t="s">
        <v>1444</v>
      </c>
      <c r="I1445" s="4" t="s">
        <v>44</v>
      </c>
      <c r="J1445" s="16">
        <v>677.1</v>
      </c>
      <c r="K1445" s="16">
        <v>-677.09950345999982</v>
      </c>
      <c r="L1445" s="9">
        <v>0</v>
      </c>
      <c r="M1445" s="9">
        <v>0</v>
      </c>
      <c r="N1445" s="10">
        <v>0</v>
      </c>
      <c r="O1445" s="53">
        <f>SUM(J1445:N1445)</f>
        <v>4.965400001992748E-4</v>
      </c>
    </row>
    <row r="1446" spans="2:15" x14ac:dyDescent="0.25">
      <c r="B1446" s="51" t="s">
        <v>21</v>
      </c>
      <c r="C1446" s="3" t="s">
        <v>250</v>
      </c>
      <c r="D1446" s="31" t="s">
        <v>2669</v>
      </c>
      <c r="E1446" s="23" t="s">
        <v>2732</v>
      </c>
      <c r="F1446" s="24">
        <v>40502</v>
      </c>
      <c r="G1446" s="3" t="s">
        <v>1548</v>
      </c>
      <c r="H1446" s="4" t="s">
        <v>1444</v>
      </c>
      <c r="I1446" s="4" t="s">
        <v>1058</v>
      </c>
      <c r="J1446" s="16">
        <v>677.1</v>
      </c>
      <c r="K1446" s="16">
        <v>-677.09950345999982</v>
      </c>
      <c r="L1446" s="9">
        <v>0</v>
      </c>
      <c r="M1446" s="9">
        <v>0</v>
      </c>
      <c r="N1446" s="10">
        <v>0</v>
      </c>
      <c r="O1446" s="53">
        <f>SUM(J1446:N1446)</f>
        <v>4.965400001992748E-4</v>
      </c>
    </row>
    <row r="1447" spans="2:15" x14ac:dyDescent="0.25">
      <c r="B1447" s="51" t="s">
        <v>21</v>
      </c>
      <c r="C1447" s="3" t="s">
        <v>250</v>
      </c>
      <c r="D1447" s="31" t="s">
        <v>2669</v>
      </c>
      <c r="E1447" s="23" t="s">
        <v>2732</v>
      </c>
      <c r="F1447" s="24">
        <v>40502</v>
      </c>
      <c r="G1447" s="3" t="s">
        <v>1549</v>
      </c>
      <c r="H1447" s="4" t="s">
        <v>1457</v>
      </c>
      <c r="I1447" s="4" t="s">
        <v>85</v>
      </c>
      <c r="J1447" s="16">
        <v>995.1</v>
      </c>
      <c r="K1447" s="16">
        <v>-995.09927025999934</v>
      </c>
      <c r="L1447" s="9">
        <v>0</v>
      </c>
      <c r="M1447" s="9">
        <v>0</v>
      </c>
      <c r="N1447" s="10">
        <v>0</v>
      </c>
      <c r="O1447" s="53">
        <f>SUM(J1447:N1447)</f>
        <v>7.2974000067915767E-4</v>
      </c>
    </row>
    <row r="1448" spans="2:15" x14ac:dyDescent="0.25">
      <c r="B1448" s="51" t="s">
        <v>21</v>
      </c>
      <c r="C1448" s="3" t="s">
        <v>250</v>
      </c>
      <c r="D1448" s="31" t="s">
        <v>2669</v>
      </c>
      <c r="E1448" s="23" t="s">
        <v>2732</v>
      </c>
      <c r="F1448" s="24">
        <v>40502</v>
      </c>
      <c r="G1448" s="3" t="s">
        <v>1550</v>
      </c>
      <c r="H1448" s="4" t="s">
        <v>1444</v>
      </c>
      <c r="I1448" s="4" t="s">
        <v>227</v>
      </c>
      <c r="J1448" s="16">
        <v>677.1</v>
      </c>
      <c r="K1448" s="16">
        <v>-677.09950345999982</v>
      </c>
      <c r="L1448" s="9">
        <v>0</v>
      </c>
      <c r="M1448" s="9">
        <v>0</v>
      </c>
      <c r="N1448" s="10">
        <v>0</v>
      </c>
      <c r="O1448" s="53">
        <f>SUM(J1448:N1448)</f>
        <v>4.965400001992748E-4</v>
      </c>
    </row>
    <row r="1449" spans="2:15" x14ac:dyDescent="0.25">
      <c r="B1449" s="51" t="s">
        <v>21</v>
      </c>
      <c r="C1449" s="3" t="s">
        <v>250</v>
      </c>
      <c r="D1449" s="31" t="s">
        <v>2669</v>
      </c>
      <c r="E1449" s="23" t="s">
        <v>2732</v>
      </c>
      <c r="F1449" s="24">
        <v>40502</v>
      </c>
      <c r="G1449" s="3" t="s">
        <v>1551</v>
      </c>
      <c r="H1449" s="4" t="s">
        <v>1450</v>
      </c>
      <c r="I1449" s="4" t="s">
        <v>54</v>
      </c>
      <c r="J1449" s="16">
        <v>1146.8</v>
      </c>
      <c r="K1449" s="16">
        <v>-1146.7958256799993</v>
      </c>
      <c r="L1449" s="9">
        <v>0</v>
      </c>
      <c r="M1449" s="9">
        <v>0</v>
      </c>
      <c r="N1449" s="10">
        <v>0</v>
      </c>
      <c r="O1449" s="53">
        <f>SUM(J1449:N1449)</f>
        <v>4.1743200006294501E-3</v>
      </c>
    </row>
    <row r="1450" spans="2:15" x14ac:dyDescent="0.25">
      <c r="B1450" s="51" t="s">
        <v>21</v>
      </c>
      <c r="C1450" s="3" t="s">
        <v>250</v>
      </c>
      <c r="D1450" s="31" t="s">
        <v>2669</v>
      </c>
      <c r="E1450" s="23" t="s">
        <v>2732</v>
      </c>
      <c r="F1450" s="24">
        <v>40502</v>
      </c>
      <c r="G1450" s="3" t="s">
        <v>1552</v>
      </c>
      <c r="H1450" s="4" t="s">
        <v>1450</v>
      </c>
      <c r="I1450" s="4" t="s">
        <v>75</v>
      </c>
      <c r="J1450" s="16">
        <v>1146.8</v>
      </c>
      <c r="K1450" s="16">
        <v>-1146.7958256799993</v>
      </c>
      <c r="L1450" s="9">
        <v>0</v>
      </c>
      <c r="M1450" s="9">
        <v>0</v>
      </c>
      <c r="N1450" s="10">
        <v>0</v>
      </c>
      <c r="O1450" s="53">
        <f>SUM(J1450:N1450)</f>
        <v>4.1743200006294501E-3</v>
      </c>
    </row>
    <row r="1451" spans="2:15" x14ac:dyDescent="0.25">
      <c r="B1451" s="51" t="s">
        <v>21</v>
      </c>
      <c r="C1451" s="3" t="s">
        <v>250</v>
      </c>
      <c r="D1451" s="31" t="s">
        <v>2669</v>
      </c>
      <c r="E1451" s="23" t="s">
        <v>2732</v>
      </c>
      <c r="F1451" s="24">
        <v>40502</v>
      </c>
      <c r="G1451" s="3" t="s">
        <v>1553</v>
      </c>
      <c r="H1451" s="4" t="s">
        <v>1554</v>
      </c>
      <c r="I1451" s="4" t="s">
        <v>88</v>
      </c>
      <c r="J1451" s="16">
        <v>591.5</v>
      </c>
      <c r="K1451" s="16">
        <v>-591.49623290000034</v>
      </c>
      <c r="L1451" s="9">
        <v>0</v>
      </c>
      <c r="M1451" s="9">
        <v>0</v>
      </c>
      <c r="N1451" s="10">
        <v>0</v>
      </c>
      <c r="O1451" s="53">
        <f>SUM(J1451:N1451)</f>
        <v>3.7670999996635146E-3</v>
      </c>
    </row>
    <row r="1452" spans="2:15" x14ac:dyDescent="0.25">
      <c r="B1452" s="51" t="s">
        <v>21</v>
      </c>
      <c r="C1452" s="3" t="s">
        <v>250</v>
      </c>
      <c r="D1452" s="31" t="s">
        <v>2669</v>
      </c>
      <c r="E1452" s="23" t="s">
        <v>2732</v>
      </c>
      <c r="F1452" s="24">
        <v>40502</v>
      </c>
      <c r="G1452" s="3" t="s">
        <v>1555</v>
      </c>
      <c r="H1452" s="4" t="s">
        <v>1450</v>
      </c>
      <c r="I1452" s="4" t="s">
        <v>39</v>
      </c>
      <c r="J1452" s="16">
        <v>1146.8</v>
      </c>
      <c r="K1452" s="16">
        <v>-1146.7958256799993</v>
      </c>
      <c r="L1452" s="9">
        <v>0</v>
      </c>
      <c r="M1452" s="9">
        <v>0</v>
      </c>
      <c r="N1452" s="10">
        <v>0</v>
      </c>
      <c r="O1452" s="53">
        <f>SUM(J1452:N1452)</f>
        <v>4.1743200006294501E-3</v>
      </c>
    </row>
    <row r="1453" spans="2:15" x14ac:dyDescent="0.25">
      <c r="B1453" s="51" t="s">
        <v>21</v>
      </c>
      <c r="C1453" s="3" t="s">
        <v>250</v>
      </c>
      <c r="D1453" s="31" t="s">
        <v>2669</v>
      </c>
      <c r="E1453" s="23" t="s">
        <v>2732</v>
      </c>
      <c r="F1453" s="24">
        <v>40502</v>
      </c>
      <c r="G1453" s="3" t="s">
        <v>1556</v>
      </c>
      <c r="H1453" s="4" t="s">
        <v>1450</v>
      </c>
      <c r="I1453" s="4" t="s">
        <v>54</v>
      </c>
      <c r="J1453" s="16">
        <v>1146.8</v>
      </c>
      <c r="K1453" s="16">
        <v>-1146.7958256799993</v>
      </c>
      <c r="L1453" s="9">
        <v>0</v>
      </c>
      <c r="M1453" s="9">
        <v>0</v>
      </c>
      <c r="N1453" s="10">
        <v>0</v>
      </c>
      <c r="O1453" s="53">
        <f>SUM(J1453:N1453)</f>
        <v>4.1743200006294501E-3</v>
      </c>
    </row>
    <row r="1454" spans="2:15" x14ac:dyDescent="0.25">
      <c r="B1454" s="51" t="s">
        <v>21</v>
      </c>
      <c r="C1454" s="3" t="s">
        <v>250</v>
      </c>
      <c r="D1454" s="31" t="s">
        <v>2669</v>
      </c>
      <c r="E1454" s="23" t="s">
        <v>2732</v>
      </c>
      <c r="F1454" s="24">
        <v>40502</v>
      </c>
      <c r="G1454" s="3" t="s">
        <v>1557</v>
      </c>
      <c r="H1454" s="4" t="s">
        <v>1442</v>
      </c>
      <c r="I1454" s="4" t="s">
        <v>44</v>
      </c>
      <c r="J1454" s="16">
        <v>840.85</v>
      </c>
      <c r="K1454" s="16">
        <v>-840.84771670999964</v>
      </c>
      <c r="L1454" s="9">
        <v>0</v>
      </c>
      <c r="M1454" s="9">
        <v>0</v>
      </c>
      <c r="N1454" s="10">
        <v>0</v>
      </c>
      <c r="O1454" s="53">
        <f>SUM(J1454:N1454)</f>
        <v>2.2832900003777468E-3</v>
      </c>
    </row>
    <row r="1455" spans="2:15" x14ac:dyDescent="0.25">
      <c r="B1455" s="51" t="s">
        <v>21</v>
      </c>
      <c r="C1455" s="3" t="s">
        <v>250</v>
      </c>
      <c r="D1455" s="31" t="s">
        <v>2669</v>
      </c>
      <c r="E1455" s="23" t="s">
        <v>2732</v>
      </c>
      <c r="F1455" s="24">
        <v>40502</v>
      </c>
      <c r="G1455" s="3" t="s">
        <v>1558</v>
      </c>
      <c r="H1455" s="4" t="s">
        <v>1446</v>
      </c>
      <c r="I1455" s="4" t="s">
        <v>44</v>
      </c>
      <c r="J1455" s="16">
        <v>331.7</v>
      </c>
      <c r="K1455" s="16">
        <v>-331.69642341999969</v>
      </c>
      <c r="L1455" s="9">
        <v>0</v>
      </c>
      <c r="M1455" s="9">
        <v>0</v>
      </c>
      <c r="N1455" s="10">
        <v>0</v>
      </c>
      <c r="O1455" s="53">
        <f>SUM(J1455:N1455)</f>
        <v>3.5765800002991455E-3</v>
      </c>
    </row>
    <row r="1456" spans="2:15" x14ac:dyDescent="0.25">
      <c r="B1456" s="51" t="s">
        <v>21</v>
      </c>
      <c r="C1456" s="3" t="s">
        <v>250</v>
      </c>
      <c r="D1456" s="31" t="s">
        <v>2669</v>
      </c>
      <c r="E1456" s="23" t="s">
        <v>2732</v>
      </c>
      <c r="F1456" s="24">
        <v>40502</v>
      </c>
      <c r="G1456" s="3" t="s">
        <v>1559</v>
      </c>
      <c r="H1456" s="4" t="s">
        <v>1446</v>
      </c>
      <c r="I1456" s="4" t="s">
        <v>27</v>
      </c>
      <c r="J1456" s="16">
        <v>331.7</v>
      </c>
      <c r="K1456" s="16">
        <v>-331.69642341999969</v>
      </c>
      <c r="L1456" s="9">
        <v>0</v>
      </c>
      <c r="M1456" s="9">
        <v>0</v>
      </c>
      <c r="N1456" s="10">
        <v>0</v>
      </c>
      <c r="O1456" s="53">
        <f>SUM(J1456:N1456)</f>
        <v>3.5765800002991455E-3</v>
      </c>
    </row>
    <row r="1457" spans="2:15" x14ac:dyDescent="0.25">
      <c r="B1457" s="51" t="s">
        <v>21</v>
      </c>
      <c r="C1457" s="3" t="s">
        <v>250</v>
      </c>
      <c r="D1457" s="31" t="s">
        <v>2669</v>
      </c>
      <c r="E1457" s="23" t="s">
        <v>2732</v>
      </c>
      <c r="F1457" s="24">
        <v>40502</v>
      </c>
      <c r="G1457" s="3" t="s">
        <v>1560</v>
      </c>
      <c r="H1457" s="4" t="s">
        <v>1444</v>
      </c>
      <c r="I1457" s="4" t="s">
        <v>25</v>
      </c>
      <c r="J1457" s="16">
        <v>677.1</v>
      </c>
      <c r="K1457" s="16">
        <v>-677.09950345999982</v>
      </c>
      <c r="L1457" s="9">
        <v>0</v>
      </c>
      <c r="M1457" s="9">
        <v>0</v>
      </c>
      <c r="N1457" s="10">
        <v>0</v>
      </c>
      <c r="O1457" s="53">
        <f>SUM(J1457:N1457)</f>
        <v>4.965400001992748E-4</v>
      </c>
    </row>
    <row r="1458" spans="2:15" x14ac:dyDescent="0.25">
      <c r="B1458" s="51" t="s">
        <v>21</v>
      </c>
      <c r="C1458" s="3" t="s">
        <v>250</v>
      </c>
      <c r="D1458" s="31" t="s">
        <v>2669</v>
      </c>
      <c r="E1458" s="23" t="s">
        <v>2732</v>
      </c>
      <c r="F1458" s="24">
        <v>40502</v>
      </c>
      <c r="G1458" s="3" t="s">
        <v>1561</v>
      </c>
      <c r="H1458" s="4" t="s">
        <v>1446</v>
      </c>
      <c r="I1458" s="4" t="s">
        <v>85</v>
      </c>
      <c r="J1458" s="16">
        <v>331.7</v>
      </c>
      <c r="K1458" s="16">
        <v>-331.69642341999969</v>
      </c>
      <c r="L1458" s="9">
        <v>0</v>
      </c>
      <c r="M1458" s="9">
        <v>0</v>
      </c>
      <c r="N1458" s="10">
        <v>0</v>
      </c>
      <c r="O1458" s="53">
        <f>SUM(J1458:N1458)</f>
        <v>3.5765800002991455E-3</v>
      </c>
    </row>
    <row r="1459" spans="2:15" x14ac:dyDescent="0.25">
      <c r="B1459" s="51" t="s">
        <v>21</v>
      </c>
      <c r="C1459" s="3" t="s">
        <v>250</v>
      </c>
      <c r="D1459" s="31" t="s">
        <v>2669</v>
      </c>
      <c r="E1459" s="23" t="s">
        <v>2732</v>
      </c>
      <c r="F1459" s="24">
        <v>40502</v>
      </c>
      <c r="G1459" s="3" t="s">
        <v>1562</v>
      </c>
      <c r="H1459" s="4" t="s">
        <v>1444</v>
      </c>
      <c r="I1459" s="4" t="s">
        <v>66</v>
      </c>
      <c r="J1459" s="16">
        <v>677.1</v>
      </c>
      <c r="K1459" s="16">
        <v>-677.09950345999982</v>
      </c>
      <c r="L1459" s="9">
        <v>0</v>
      </c>
      <c r="M1459" s="9">
        <v>0</v>
      </c>
      <c r="N1459" s="10">
        <v>0</v>
      </c>
      <c r="O1459" s="53">
        <f>SUM(J1459:N1459)</f>
        <v>4.965400001992748E-4</v>
      </c>
    </row>
    <row r="1460" spans="2:15" x14ac:dyDescent="0.25">
      <c r="B1460" s="51" t="s">
        <v>21</v>
      </c>
      <c r="C1460" s="3" t="s">
        <v>250</v>
      </c>
      <c r="D1460" s="31" t="s">
        <v>2669</v>
      </c>
      <c r="E1460" s="23" t="s">
        <v>2732</v>
      </c>
      <c r="F1460" s="24">
        <v>40502</v>
      </c>
      <c r="G1460" s="3" t="s">
        <v>1563</v>
      </c>
      <c r="H1460" s="4" t="s">
        <v>1444</v>
      </c>
      <c r="I1460" s="4" t="s">
        <v>39</v>
      </c>
      <c r="J1460" s="16">
        <v>677.1</v>
      </c>
      <c r="K1460" s="16">
        <v>-677.09950345999982</v>
      </c>
      <c r="L1460" s="9">
        <v>0</v>
      </c>
      <c r="M1460" s="9">
        <v>0</v>
      </c>
      <c r="N1460" s="10">
        <v>0</v>
      </c>
      <c r="O1460" s="53">
        <f>SUM(J1460:N1460)</f>
        <v>4.965400001992748E-4</v>
      </c>
    </row>
    <row r="1461" spans="2:15" x14ac:dyDescent="0.25">
      <c r="B1461" s="51" t="s">
        <v>21</v>
      </c>
      <c r="C1461" s="3" t="s">
        <v>250</v>
      </c>
      <c r="D1461" s="31" t="s">
        <v>2669</v>
      </c>
      <c r="E1461" s="23" t="s">
        <v>2732</v>
      </c>
      <c r="F1461" s="24">
        <v>40502</v>
      </c>
      <c r="G1461" s="3" t="s">
        <v>1564</v>
      </c>
      <c r="H1461" s="4" t="s">
        <v>1450</v>
      </c>
      <c r="I1461" s="4" t="s">
        <v>42</v>
      </c>
      <c r="J1461" s="16">
        <v>1146.8</v>
      </c>
      <c r="K1461" s="16">
        <v>-1146.7958256799993</v>
      </c>
      <c r="L1461" s="9">
        <v>0</v>
      </c>
      <c r="M1461" s="9">
        <v>0</v>
      </c>
      <c r="N1461" s="10">
        <v>0</v>
      </c>
      <c r="O1461" s="53">
        <f>SUM(J1461:N1461)</f>
        <v>4.1743200006294501E-3</v>
      </c>
    </row>
    <row r="1462" spans="2:15" x14ac:dyDescent="0.25">
      <c r="B1462" s="51" t="s">
        <v>21</v>
      </c>
      <c r="C1462" s="3" t="s">
        <v>250</v>
      </c>
      <c r="D1462" s="31" t="s">
        <v>2669</v>
      </c>
      <c r="E1462" s="23" t="s">
        <v>2732</v>
      </c>
      <c r="F1462" s="24">
        <v>40502</v>
      </c>
      <c r="G1462" s="3" t="s">
        <v>1565</v>
      </c>
      <c r="H1462" s="4" t="s">
        <v>1446</v>
      </c>
      <c r="I1462" s="4" t="s">
        <v>30</v>
      </c>
      <c r="J1462" s="16">
        <v>331.7</v>
      </c>
      <c r="K1462" s="16">
        <v>-331.69642341999969</v>
      </c>
      <c r="L1462" s="9">
        <v>0</v>
      </c>
      <c r="M1462" s="9">
        <v>0</v>
      </c>
      <c r="N1462" s="10">
        <v>0</v>
      </c>
      <c r="O1462" s="53">
        <f>SUM(J1462:N1462)</f>
        <v>3.5765800002991455E-3</v>
      </c>
    </row>
    <row r="1463" spans="2:15" x14ac:dyDescent="0.25">
      <c r="B1463" s="51" t="s">
        <v>21</v>
      </c>
      <c r="C1463" s="3" t="s">
        <v>250</v>
      </c>
      <c r="D1463" s="31" t="s">
        <v>2669</v>
      </c>
      <c r="E1463" s="23" t="s">
        <v>2732</v>
      </c>
      <c r="F1463" s="24">
        <v>40502</v>
      </c>
      <c r="G1463" s="3" t="s">
        <v>1566</v>
      </c>
      <c r="H1463" s="4" t="s">
        <v>1450</v>
      </c>
      <c r="I1463" s="4" t="s">
        <v>42</v>
      </c>
      <c r="J1463" s="16">
        <v>1146.8</v>
      </c>
      <c r="K1463" s="16">
        <v>-1146.7958256799993</v>
      </c>
      <c r="L1463" s="9">
        <v>0</v>
      </c>
      <c r="M1463" s="9">
        <v>0</v>
      </c>
      <c r="N1463" s="10">
        <v>0</v>
      </c>
      <c r="O1463" s="53">
        <f>SUM(J1463:N1463)</f>
        <v>4.1743200006294501E-3</v>
      </c>
    </row>
    <row r="1464" spans="2:15" x14ac:dyDescent="0.25">
      <c r="B1464" s="51" t="s">
        <v>21</v>
      </c>
      <c r="C1464" s="3" t="s">
        <v>250</v>
      </c>
      <c r="D1464" s="31" t="s">
        <v>2669</v>
      </c>
      <c r="E1464" s="23" t="s">
        <v>2732</v>
      </c>
      <c r="F1464" s="24">
        <v>40502</v>
      </c>
      <c r="G1464" s="3" t="s">
        <v>1567</v>
      </c>
      <c r="H1464" s="4" t="s">
        <v>1450</v>
      </c>
      <c r="I1464" s="4" t="s">
        <v>25</v>
      </c>
      <c r="J1464" s="16">
        <v>1146.8</v>
      </c>
      <c r="K1464" s="16">
        <v>-1146.7958256799993</v>
      </c>
      <c r="L1464" s="9">
        <v>0</v>
      </c>
      <c r="M1464" s="9">
        <v>0</v>
      </c>
      <c r="N1464" s="10">
        <v>0</v>
      </c>
      <c r="O1464" s="53">
        <f>SUM(J1464:N1464)</f>
        <v>4.1743200006294501E-3</v>
      </c>
    </row>
    <row r="1465" spans="2:15" x14ac:dyDescent="0.25">
      <c r="B1465" s="51" t="s">
        <v>21</v>
      </c>
      <c r="C1465" s="3" t="s">
        <v>250</v>
      </c>
      <c r="D1465" s="31" t="s">
        <v>2669</v>
      </c>
      <c r="E1465" s="23" t="s">
        <v>2732</v>
      </c>
      <c r="F1465" s="24">
        <v>40502</v>
      </c>
      <c r="G1465" s="3" t="s">
        <v>1568</v>
      </c>
      <c r="H1465" s="4" t="s">
        <v>1450</v>
      </c>
      <c r="I1465" s="4" t="s">
        <v>30</v>
      </c>
      <c r="J1465" s="16">
        <v>1146.8</v>
      </c>
      <c r="K1465" s="16">
        <v>-1146.7958256799993</v>
      </c>
      <c r="L1465" s="9">
        <v>0</v>
      </c>
      <c r="M1465" s="9">
        <v>0</v>
      </c>
      <c r="N1465" s="10">
        <v>0</v>
      </c>
      <c r="O1465" s="53">
        <f>SUM(J1465:N1465)</f>
        <v>4.1743200006294501E-3</v>
      </c>
    </row>
    <row r="1466" spans="2:15" x14ac:dyDescent="0.25">
      <c r="B1466" s="51" t="s">
        <v>21</v>
      </c>
      <c r="C1466" s="3" t="s">
        <v>250</v>
      </c>
      <c r="D1466" s="31" t="s">
        <v>2669</v>
      </c>
      <c r="E1466" s="23" t="s">
        <v>2732</v>
      </c>
      <c r="F1466" s="24">
        <v>40502</v>
      </c>
      <c r="G1466" s="3" t="s">
        <v>1569</v>
      </c>
      <c r="H1466" s="4" t="s">
        <v>1444</v>
      </c>
      <c r="I1466" s="4" t="s">
        <v>54</v>
      </c>
      <c r="J1466" s="16">
        <v>677.1</v>
      </c>
      <c r="K1466" s="16">
        <v>-677.09950345999982</v>
      </c>
      <c r="L1466" s="9">
        <v>0</v>
      </c>
      <c r="M1466" s="9">
        <v>0</v>
      </c>
      <c r="N1466" s="10">
        <v>0</v>
      </c>
      <c r="O1466" s="53">
        <f>SUM(J1466:N1466)</f>
        <v>4.965400001992748E-4</v>
      </c>
    </row>
    <row r="1467" spans="2:15" x14ac:dyDescent="0.25">
      <c r="B1467" s="51" t="s">
        <v>21</v>
      </c>
      <c r="C1467" s="3" t="s">
        <v>250</v>
      </c>
      <c r="D1467" s="31" t="s">
        <v>2669</v>
      </c>
      <c r="E1467" s="23" t="s">
        <v>2732</v>
      </c>
      <c r="F1467" s="24">
        <v>40502</v>
      </c>
      <c r="G1467" s="3" t="s">
        <v>1570</v>
      </c>
      <c r="H1467" s="4" t="s">
        <v>1450</v>
      </c>
      <c r="I1467" s="4" t="s">
        <v>383</v>
      </c>
      <c r="J1467" s="16">
        <v>1146.8</v>
      </c>
      <c r="K1467" s="16">
        <v>-1146.7958256799993</v>
      </c>
      <c r="L1467" s="9">
        <v>0</v>
      </c>
      <c r="M1467" s="9">
        <v>0</v>
      </c>
      <c r="N1467" s="10">
        <v>0</v>
      </c>
      <c r="O1467" s="53">
        <f>SUM(J1467:N1467)</f>
        <v>4.1743200006294501E-3</v>
      </c>
    </row>
    <row r="1468" spans="2:15" x14ac:dyDescent="0.25">
      <c r="B1468" s="51" t="s">
        <v>21</v>
      </c>
      <c r="C1468" s="3" t="s">
        <v>250</v>
      </c>
      <c r="D1468" s="31" t="s">
        <v>2669</v>
      </c>
      <c r="E1468" s="23" t="s">
        <v>2732</v>
      </c>
      <c r="F1468" s="24">
        <v>40502</v>
      </c>
      <c r="G1468" s="3" t="s">
        <v>1571</v>
      </c>
      <c r="H1468" s="4" t="s">
        <v>1457</v>
      </c>
      <c r="I1468" s="4" t="s">
        <v>217</v>
      </c>
      <c r="J1468" s="16">
        <v>995.1</v>
      </c>
      <c r="K1468" s="16">
        <v>-995.09927025999934</v>
      </c>
      <c r="L1468" s="9">
        <v>0</v>
      </c>
      <c r="M1468" s="9">
        <v>0</v>
      </c>
      <c r="N1468" s="10">
        <v>0</v>
      </c>
      <c r="O1468" s="53">
        <f>SUM(J1468:N1468)</f>
        <v>7.2974000067915767E-4</v>
      </c>
    </row>
    <row r="1469" spans="2:15" x14ac:dyDescent="0.25">
      <c r="B1469" s="51" t="s">
        <v>21</v>
      </c>
      <c r="C1469" s="3" t="s">
        <v>250</v>
      </c>
      <c r="D1469" s="31" t="s">
        <v>2669</v>
      </c>
      <c r="E1469" s="23" t="s">
        <v>2732</v>
      </c>
      <c r="F1469" s="24">
        <v>40502</v>
      </c>
      <c r="G1469" s="3" t="s">
        <v>1572</v>
      </c>
      <c r="H1469" s="4" t="s">
        <v>1478</v>
      </c>
      <c r="I1469" s="4" t="s">
        <v>235</v>
      </c>
      <c r="J1469" s="16">
        <v>390.85</v>
      </c>
      <c r="K1469" s="16">
        <v>-390.84804671000046</v>
      </c>
      <c r="L1469" s="9">
        <v>0</v>
      </c>
      <c r="M1469" s="9">
        <v>0</v>
      </c>
      <c r="N1469" s="10">
        <v>0</v>
      </c>
      <c r="O1469" s="53">
        <f>SUM(J1469:N1469)</f>
        <v>1.9532899995624575E-3</v>
      </c>
    </row>
    <row r="1470" spans="2:15" x14ac:dyDescent="0.25">
      <c r="B1470" s="51" t="s">
        <v>21</v>
      </c>
      <c r="C1470" s="3" t="s">
        <v>250</v>
      </c>
      <c r="D1470" s="31" t="s">
        <v>2669</v>
      </c>
      <c r="E1470" s="23" t="s">
        <v>2732</v>
      </c>
      <c r="F1470" s="24">
        <v>40502</v>
      </c>
      <c r="G1470" s="3" t="s">
        <v>1573</v>
      </c>
      <c r="H1470" s="4" t="s">
        <v>1446</v>
      </c>
      <c r="I1470" s="4" t="s">
        <v>88</v>
      </c>
      <c r="J1470" s="16">
        <v>331.7</v>
      </c>
      <c r="K1470" s="16">
        <v>-331.69642341999969</v>
      </c>
      <c r="L1470" s="9">
        <v>0</v>
      </c>
      <c r="M1470" s="9">
        <v>0</v>
      </c>
      <c r="N1470" s="10">
        <v>0</v>
      </c>
      <c r="O1470" s="53">
        <f>SUM(J1470:N1470)</f>
        <v>3.5765800002991455E-3</v>
      </c>
    </row>
    <row r="1471" spans="2:15" x14ac:dyDescent="0.25">
      <c r="B1471" s="51" t="s">
        <v>21</v>
      </c>
      <c r="C1471" s="3" t="s">
        <v>250</v>
      </c>
      <c r="D1471" s="31" t="s">
        <v>2669</v>
      </c>
      <c r="E1471" s="23" t="s">
        <v>2732</v>
      </c>
      <c r="F1471" s="24">
        <v>40502</v>
      </c>
      <c r="G1471" s="3" t="s">
        <v>1574</v>
      </c>
      <c r="H1471" s="4" t="s">
        <v>1478</v>
      </c>
      <c r="I1471" s="4" t="s">
        <v>960</v>
      </c>
      <c r="J1471" s="16">
        <v>390.85</v>
      </c>
      <c r="K1471" s="16">
        <v>-390.84804671000046</v>
      </c>
      <c r="L1471" s="9">
        <v>0</v>
      </c>
      <c r="M1471" s="9">
        <v>0</v>
      </c>
      <c r="N1471" s="10">
        <v>0</v>
      </c>
      <c r="O1471" s="53">
        <f>SUM(J1471:N1471)</f>
        <v>1.9532899995624575E-3</v>
      </c>
    </row>
    <row r="1472" spans="2:15" x14ac:dyDescent="0.25">
      <c r="B1472" s="51" t="s">
        <v>21</v>
      </c>
      <c r="C1472" s="3" t="s">
        <v>250</v>
      </c>
      <c r="D1472" s="31" t="s">
        <v>2669</v>
      </c>
      <c r="E1472" s="23" t="s">
        <v>2732</v>
      </c>
      <c r="F1472" s="24">
        <v>40502</v>
      </c>
      <c r="G1472" s="3" t="s">
        <v>1575</v>
      </c>
      <c r="H1472" s="4" t="s">
        <v>1444</v>
      </c>
      <c r="I1472" s="4" t="s">
        <v>75</v>
      </c>
      <c r="J1472" s="16">
        <v>677.1</v>
      </c>
      <c r="K1472" s="16">
        <v>-677.09950345999982</v>
      </c>
      <c r="L1472" s="9">
        <v>0</v>
      </c>
      <c r="M1472" s="9">
        <v>0</v>
      </c>
      <c r="N1472" s="10">
        <v>0</v>
      </c>
      <c r="O1472" s="53">
        <f>SUM(J1472:N1472)</f>
        <v>4.965400001992748E-4</v>
      </c>
    </row>
    <row r="1473" spans="2:15" x14ac:dyDescent="0.25">
      <c r="B1473" s="51" t="s">
        <v>21</v>
      </c>
      <c r="C1473" s="3" t="s">
        <v>250</v>
      </c>
      <c r="D1473" s="31" t="s">
        <v>2669</v>
      </c>
      <c r="E1473" s="23" t="s">
        <v>2732</v>
      </c>
      <c r="F1473" s="24">
        <v>40502</v>
      </c>
      <c r="G1473" s="3" t="s">
        <v>1576</v>
      </c>
      <c r="H1473" s="4" t="s">
        <v>1446</v>
      </c>
      <c r="I1473" s="4" t="s">
        <v>44</v>
      </c>
      <c r="J1473" s="16">
        <v>331.7</v>
      </c>
      <c r="K1473" s="16">
        <v>-331.69642341999969</v>
      </c>
      <c r="L1473" s="9">
        <v>0</v>
      </c>
      <c r="M1473" s="9">
        <v>0</v>
      </c>
      <c r="N1473" s="10">
        <v>0</v>
      </c>
      <c r="O1473" s="53">
        <f>SUM(J1473:N1473)</f>
        <v>3.5765800002991455E-3</v>
      </c>
    </row>
    <row r="1474" spans="2:15" x14ac:dyDescent="0.25">
      <c r="B1474" s="51" t="s">
        <v>21</v>
      </c>
      <c r="C1474" s="3" t="s">
        <v>250</v>
      </c>
      <c r="D1474" s="31" t="s">
        <v>2669</v>
      </c>
      <c r="E1474" s="23" t="s">
        <v>2732</v>
      </c>
      <c r="F1474" s="24">
        <v>40502</v>
      </c>
      <c r="G1474" s="3" t="s">
        <v>1577</v>
      </c>
      <c r="H1474" s="4" t="s">
        <v>1446</v>
      </c>
      <c r="I1474" s="4" t="s">
        <v>51</v>
      </c>
      <c r="J1474" s="16">
        <v>331.7</v>
      </c>
      <c r="K1474" s="16">
        <v>-331.69642341999969</v>
      </c>
      <c r="L1474" s="9">
        <v>0</v>
      </c>
      <c r="M1474" s="9">
        <v>0</v>
      </c>
      <c r="N1474" s="10">
        <v>0</v>
      </c>
      <c r="O1474" s="53">
        <f>SUM(J1474:N1474)</f>
        <v>3.5765800002991455E-3</v>
      </c>
    </row>
    <row r="1475" spans="2:15" x14ac:dyDescent="0.25">
      <c r="B1475" s="51" t="s">
        <v>21</v>
      </c>
      <c r="C1475" s="3" t="s">
        <v>250</v>
      </c>
      <c r="D1475" s="31" t="s">
        <v>2669</v>
      </c>
      <c r="E1475" s="23" t="s">
        <v>2732</v>
      </c>
      <c r="F1475" s="24">
        <v>40502</v>
      </c>
      <c r="G1475" s="3" t="s">
        <v>1578</v>
      </c>
      <c r="H1475" s="4" t="s">
        <v>1446</v>
      </c>
      <c r="I1475" s="4" t="s">
        <v>75</v>
      </c>
      <c r="J1475" s="16">
        <v>331.7</v>
      </c>
      <c r="K1475" s="16">
        <v>-331.69642341999969</v>
      </c>
      <c r="L1475" s="9">
        <v>0</v>
      </c>
      <c r="M1475" s="9">
        <v>0</v>
      </c>
      <c r="N1475" s="10">
        <v>0</v>
      </c>
      <c r="O1475" s="53">
        <f>SUM(J1475:N1475)</f>
        <v>3.5765800002991455E-3</v>
      </c>
    </row>
    <row r="1476" spans="2:15" x14ac:dyDescent="0.25">
      <c r="B1476" s="51" t="s">
        <v>21</v>
      </c>
      <c r="C1476" s="3" t="s">
        <v>250</v>
      </c>
      <c r="D1476" s="31" t="s">
        <v>2669</v>
      </c>
      <c r="E1476" s="23" t="s">
        <v>2732</v>
      </c>
      <c r="F1476" s="24">
        <v>40502</v>
      </c>
      <c r="G1476" s="3" t="s">
        <v>1579</v>
      </c>
      <c r="H1476" s="4" t="s">
        <v>1446</v>
      </c>
      <c r="I1476" s="4" t="s">
        <v>44</v>
      </c>
      <c r="J1476" s="16">
        <v>331.7</v>
      </c>
      <c r="K1476" s="16">
        <v>-331.69642341999969</v>
      </c>
      <c r="L1476" s="9">
        <v>0</v>
      </c>
      <c r="M1476" s="9">
        <v>0</v>
      </c>
      <c r="N1476" s="10">
        <v>0</v>
      </c>
      <c r="O1476" s="53">
        <f>SUM(J1476:N1476)</f>
        <v>3.5765800002991455E-3</v>
      </c>
    </row>
    <row r="1477" spans="2:15" x14ac:dyDescent="0.25">
      <c r="B1477" s="51" t="s">
        <v>21</v>
      </c>
      <c r="C1477" s="3" t="s">
        <v>250</v>
      </c>
      <c r="D1477" s="31" t="s">
        <v>2669</v>
      </c>
      <c r="E1477" s="23" t="s">
        <v>2732</v>
      </c>
      <c r="F1477" s="24">
        <v>40502</v>
      </c>
      <c r="G1477" s="3" t="s">
        <v>1580</v>
      </c>
      <c r="H1477" s="4" t="s">
        <v>1531</v>
      </c>
      <c r="I1477" s="4" t="s">
        <v>66</v>
      </c>
      <c r="J1477" s="16">
        <v>1250.25</v>
      </c>
      <c r="K1477" s="16">
        <v>-1250.254083149998</v>
      </c>
      <c r="L1477" s="9">
        <v>0</v>
      </c>
      <c r="M1477" s="9">
        <v>0</v>
      </c>
      <c r="N1477" s="10">
        <v>0</v>
      </c>
      <c r="O1477" s="53">
        <f>SUM(J1477:N1477)</f>
        <v>-4.0831499979958608E-3</v>
      </c>
    </row>
    <row r="1478" spans="2:15" x14ac:dyDescent="0.25">
      <c r="B1478" s="51" t="s">
        <v>21</v>
      </c>
      <c r="C1478" s="3" t="s">
        <v>250</v>
      </c>
      <c r="D1478" s="31" t="s">
        <v>2669</v>
      </c>
      <c r="E1478" s="23" t="s">
        <v>2732</v>
      </c>
      <c r="F1478" s="24">
        <v>40502</v>
      </c>
      <c r="G1478" s="3" t="s">
        <v>1581</v>
      </c>
      <c r="H1478" s="4" t="s">
        <v>1444</v>
      </c>
      <c r="I1478" s="4" t="s">
        <v>39</v>
      </c>
      <c r="J1478" s="16">
        <v>677.1</v>
      </c>
      <c r="K1478" s="16">
        <v>-677.09950345999982</v>
      </c>
      <c r="L1478" s="9">
        <v>0</v>
      </c>
      <c r="M1478" s="9">
        <v>0</v>
      </c>
      <c r="N1478" s="10">
        <v>0</v>
      </c>
      <c r="O1478" s="53">
        <f>SUM(J1478:N1478)</f>
        <v>4.965400001992748E-4</v>
      </c>
    </row>
    <row r="1479" spans="2:15" x14ac:dyDescent="0.25">
      <c r="B1479" s="51" t="s">
        <v>21</v>
      </c>
      <c r="C1479" s="3" t="s">
        <v>250</v>
      </c>
      <c r="D1479" s="31" t="s">
        <v>2669</v>
      </c>
      <c r="E1479" s="23" t="s">
        <v>2732</v>
      </c>
      <c r="F1479" s="24">
        <v>40502</v>
      </c>
      <c r="G1479" s="3" t="s">
        <v>1582</v>
      </c>
      <c r="H1479" s="4" t="s">
        <v>1444</v>
      </c>
      <c r="I1479" s="4" t="s">
        <v>34</v>
      </c>
      <c r="J1479" s="16">
        <v>677.1</v>
      </c>
      <c r="K1479" s="16">
        <v>-677.09950345999982</v>
      </c>
      <c r="L1479" s="9">
        <v>0</v>
      </c>
      <c r="M1479" s="9">
        <v>0</v>
      </c>
      <c r="N1479" s="10">
        <v>0</v>
      </c>
      <c r="O1479" s="53">
        <f>SUM(J1479:N1479)</f>
        <v>4.965400001992748E-4</v>
      </c>
    </row>
    <row r="1480" spans="2:15" x14ac:dyDescent="0.25">
      <c r="B1480" s="51" t="s">
        <v>21</v>
      </c>
      <c r="C1480" s="3" t="s">
        <v>250</v>
      </c>
      <c r="D1480" s="31" t="s">
        <v>2669</v>
      </c>
      <c r="E1480" s="23" t="s">
        <v>2732</v>
      </c>
      <c r="F1480" s="24">
        <v>40502</v>
      </c>
      <c r="G1480" s="3" t="s">
        <v>1583</v>
      </c>
      <c r="H1480" s="4" t="s">
        <v>1444</v>
      </c>
      <c r="I1480" s="4" t="s">
        <v>219</v>
      </c>
      <c r="J1480" s="16">
        <v>677.1</v>
      </c>
      <c r="K1480" s="16">
        <v>-677.09950345999982</v>
      </c>
      <c r="L1480" s="9">
        <v>0</v>
      </c>
      <c r="M1480" s="9">
        <v>0</v>
      </c>
      <c r="N1480" s="10">
        <v>0</v>
      </c>
      <c r="O1480" s="53">
        <f>SUM(J1480:N1480)</f>
        <v>4.965400001992748E-4</v>
      </c>
    </row>
    <row r="1481" spans="2:15" x14ac:dyDescent="0.25">
      <c r="B1481" s="51" t="s">
        <v>21</v>
      </c>
      <c r="C1481" s="3" t="s">
        <v>250</v>
      </c>
      <c r="D1481" s="31" t="s">
        <v>2669</v>
      </c>
      <c r="E1481" s="23" t="s">
        <v>2732</v>
      </c>
      <c r="F1481" s="24">
        <v>40502</v>
      </c>
      <c r="G1481" s="3" t="s">
        <v>1584</v>
      </c>
      <c r="H1481" s="4" t="s">
        <v>1442</v>
      </c>
      <c r="I1481" s="4" t="s">
        <v>60</v>
      </c>
      <c r="J1481" s="16">
        <v>840.85</v>
      </c>
      <c r="K1481" s="16">
        <v>-840.84771670999964</v>
      </c>
      <c r="L1481" s="9">
        <v>0</v>
      </c>
      <c r="M1481" s="9">
        <v>0</v>
      </c>
      <c r="N1481" s="10">
        <v>0</v>
      </c>
      <c r="O1481" s="53">
        <f>SUM(J1481:N1481)</f>
        <v>2.2832900003777468E-3</v>
      </c>
    </row>
    <row r="1482" spans="2:15" x14ac:dyDescent="0.25">
      <c r="B1482" s="51" t="s">
        <v>21</v>
      </c>
      <c r="C1482" s="3" t="s">
        <v>250</v>
      </c>
      <c r="D1482" s="31" t="s">
        <v>2669</v>
      </c>
      <c r="E1482" s="23" t="s">
        <v>2732</v>
      </c>
      <c r="F1482" s="24">
        <v>40502</v>
      </c>
      <c r="G1482" s="3" t="s">
        <v>1585</v>
      </c>
      <c r="H1482" s="4" t="s">
        <v>1507</v>
      </c>
      <c r="I1482" s="4" t="s">
        <v>42</v>
      </c>
      <c r="J1482" s="16">
        <v>331.7</v>
      </c>
      <c r="K1482" s="16">
        <v>-331.69642341999969</v>
      </c>
      <c r="L1482" s="9">
        <v>0</v>
      </c>
      <c r="M1482" s="9">
        <v>0</v>
      </c>
      <c r="N1482" s="10">
        <v>0</v>
      </c>
      <c r="O1482" s="53">
        <f>SUM(J1482:N1482)</f>
        <v>3.5765800002991455E-3</v>
      </c>
    </row>
    <row r="1483" spans="2:15" x14ac:dyDescent="0.25">
      <c r="B1483" s="51" t="s">
        <v>21</v>
      </c>
      <c r="C1483" s="3" t="s">
        <v>250</v>
      </c>
      <c r="D1483" s="31" t="s">
        <v>2669</v>
      </c>
      <c r="E1483" s="23" t="s">
        <v>2732</v>
      </c>
      <c r="F1483" s="24">
        <v>40502</v>
      </c>
      <c r="G1483" s="3" t="s">
        <v>1586</v>
      </c>
      <c r="H1483" s="4" t="s">
        <v>1444</v>
      </c>
      <c r="I1483" s="4" t="s">
        <v>66</v>
      </c>
      <c r="J1483" s="16">
        <v>677.1</v>
      </c>
      <c r="K1483" s="16">
        <v>-677.09950345999982</v>
      </c>
      <c r="L1483" s="9">
        <v>0</v>
      </c>
      <c r="M1483" s="9">
        <v>0</v>
      </c>
      <c r="N1483" s="10">
        <v>0</v>
      </c>
      <c r="O1483" s="53">
        <f>SUM(J1483:N1483)</f>
        <v>4.965400001992748E-4</v>
      </c>
    </row>
    <row r="1484" spans="2:15" x14ac:dyDescent="0.25">
      <c r="B1484" s="51" t="s">
        <v>21</v>
      </c>
      <c r="C1484" s="3" t="s">
        <v>250</v>
      </c>
      <c r="D1484" s="31" t="s">
        <v>2669</v>
      </c>
      <c r="E1484" s="23" t="s">
        <v>2732</v>
      </c>
      <c r="F1484" s="24">
        <v>40502</v>
      </c>
      <c r="G1484" s="3" t="s">
        <v>1587</v>
      </c>
      <c r="H1484" s="4" t="s">
        <v>1450</v>
      </c>
      <c r="I1484" s="4" t="s">
        <v>387</v>
      </c>
      <c r="J1484" s="16">
        <v>1146.8</v>
      </c>
      <c r="K1484" s="16">
        <v>-1146.7958256799993</v>
      </c>
      <c r="L1484" s="9">
        <v>0</v>
      </c>
      <c r="M1484" s="9">
        <v>0</v>
      </c>
      <c r="N1484" s="10">
        <v>0</v>
      </c>
      <c r="O1484" s="53">
        <f>SUM(J1484:N1484)</f>
        <v>4.1743200006294501E-3</v>
      </c>
    </row>
    <row r="1485" spans="2:15" x14ac:dyDescent="0.25">
      <c r="B1485" s="51" t="s">
        <v>21</v>
      </c>
      <c r="C1485" s="3" t="s">
        <v>250</v>
      </c>
      <c r="D1485" s="31" t="s">
        <v>2669</v>
      </c>
      <c r="E1485" s="23" t="s">
        <v>2732</v>
      </c>
      <c r="F1485" s="24">
        <v>40502</v>
      </c>
      <c r="G1485" s="3" t="s">
        <v>1588</v>
      </c>
      <c r="H1485" s="4" t="s">
        <v>1498</v>
      </c>
      <c r="I1485" s="4" t="s">
        <v>30</v>
      </c>
      <c r="J1485" s="16">
        <v>390.85</v>
      </c>
      <c r="K1485" s="16">
        <v>-390.84804671000046</v>
      </c>
      <c r="L1485" s="9">
        <v>0</v>
      </c>
      <c r="M1485" s="9">
        <v>0</v>
      </c>
      <c r="N1485" s="10">
        <v>0</v>
      </c>
      <c r="O1485" s="53">
        <f>SUM(J1485:N1485)</f>
        <v>1.9532899995624575E-3</v>
      </c>
    </row>
    <row r="1486" spans="2:15" x14ac:dyDescent="0.25">
      <c r="B1486" s="51" t="s">
        <v>21</v>
      </c>
      <c r="C1486" s="3" t="s">
        <v>250</v>
      </c>
      <c r="D1486" s="31" t="s">
        <v>2669</v>
      </c>
      <c r="E1486" s="23" t="s">
        <v>2732</v>
      </c>
      <c r="F1486" s="24">
        <v>40502</v>
      </c>
      <c r="G1486" s="3" t="s">
        <v>1589</v>
      </c>
      <c r="H1486" s="4" t="s">
        <v>1478</v>
      </c>
      <c r="I1486" s="4" t="s">
        <v>414</v>
      </c>
      <c r="J1486" s="16">
        <v>448.85</v>
      </c>
      <c r="K1486" s="16">
        <v>-448.85133751000012</v>
      </c>
      <c r="L1486" s="9">
        <v>0</v>
      </c>
      <c r="M1486" s="9">
        <v>0</v>
      </c>
      <c r="N1486" s="10">
        <v>0</v>
      </c>
      <c r="O1486" s="53">
        <f>SUM(J1486:N1486)</f>
        <v>-1.3375100000985185E-3</v>
      </c>
    </row>
    <row r="1487" spans="2:15" x14ac:dyDescent="0.25">
      <c r="B1487" s="51" t="s">
        <v>21</v>
      </c>
      <c r="C1487" s="3" t="s">
        <v>250</v>
      </c>
      <c r="D1487" s="31" t="s">
        <v>2669</v>
      </c>
      <c r="E1487" s="23" t="s">
        <v>2732</v>
      </c>
      <c r="F1487" s="24">
        <v>40502</v>
      </c>
      <c r="G1487" s="3" t="s">
        <v>1590</v>
      </c>
      <c r="H1487" s="4" t="s">
        <v>1450</v>
      </c>
      <c r="I1487" s="4" t="s">
        <v>236</v>
      </c>
      <c r="J1487" s="16">
        <v>1146.8</v>
      </c>
      <c r="K1487" s="16">
        <v>-1146.7958256799993</v>
      </c>
      <c r="L1487" s="9">
        <v>0</v>
      </c>
      <c r="M1487" s="9">
        <v>0</v>
      </c>
      <c r="N1487" s="10">
        <v>0</v>
      </c>
      <c r="O1487" s="53">
        <f>SUM(J1487:N1487)</f>
        <v>4.1743200006294501E-3</v>
      </c>
    </row>
    <row r="1488" spans="2:15" x14ac:dyDescent="0.25">
      <c r="B1488" s="51" t="s">
        <v>21</v>
      </c>
      <c r="C1488" s="3" t="s">
        <v>250</v>
      </c>
      <c r="D1488" s="31" t="s">
        <v>2669</v>
      </c>
      <c r="E1488" s="23" t="s">
        <v>2732</v>
      </c>
      <c r="F1488" s="24">
        <v>40502</v>
      </c>
      <c r="G1488" s="3" t="s">
        <v>1591</v>
      </c>
      <c r="H1488" s="4" t="s">
        <v>1446</v>
      </c>
      <c r="I1488" s="4" t="s">
        <v>54</v>
      </c>
      <c r="J1488" s="16">
        <v>331.7</v>
      </c>
      <c r="K1488" s="16">
        <v>-331.69642341999969</v>
      </c>
      <c r="L1488" s="9">
        <v>0</v>
      </c>
      <c r="M1488" s="9">
        <v>0</v>
      </c>
      <c r="N1488" s="10">
        <v>0</v>
      </c>
      <c r="O1488" s="53">
        <f>SUM(J1488:N1488)</f>
        <v>3.5765800002991455E-3</v>
      </c>
    </row>
    <row r="1489" spans="2:15" x14ac:dyDescent="0.25">
      <c r="B1489" s="51" t="s">
        <v>21</v>
      </c>
      <c r="C1489" s="3" t="s">
        <v>250</v>
      </c>
      <c r="D1489" s="31" t="s">
        <v>2669</v>
      </c>
      <c r="E1489" s="23" t="s">
        <v>2732</v>
      </c>
      <c r="F1489" s="24">
        <v>40502</v>
      </c>
      <c r="G1489" s="3" t="s">
        <v>1592</v>
      </c>
      <c r="H1489" s="4" t="s">
        <v>1450</v>
      </c>
      <c r="I1489" s="4" t="s">
        <v>66</v>
      </c>
      <c r="J1489" s="16">
        <v>1146.8</v>
      </c>
      <c r="K1489" s="16">
        <v>-1146.7958256799993</v>
      </c>
      <c r="L1489" s="9">
        <v>0</v>
      </c>
      <c r="M1489" s="9">
        <v>0</v>
      </c>
      <c r="N1489" s="10">
        <v>0</v>
      </c>
      <c r="O1489" s="53">
        <f>SUM(J1489:N1489)</f>
        <v>4.1743200006294501E-3</v>
      </c>
    </row>
    <row r="1490" spans="2:15" x14ac:dyDescent="0.25">
      <c r="B1490" s="51" t="s">
        <v>21</v>
      </c>
      <c r="C1490" s="3" t="s">
        <v>250</v>
      </c>
      <c r="D1490" s="31" t="s">
        <v>2669</v>
      </c>
      <c r="E1490" s="23" t="s">
        <v>2732</v>
      </c>
      <c r="F1490" s="24">
        <v>40502</v>
      </c>
      <c r="G1490" s="3" t="s">
        <v>1593</v>
      </c>
      <c r="H1490" s="4" t="s">
        <v>1446</v>
      </c>
      <c r="I1490" s="4" t="s">
        <v>201</v>
      </c>
      <c r="J1490" s="16">
        <v>331.7</v>
      </c>
      <c r="K1490" s="16">
        <v>-331.69642341999969</v>
      </c>
      <c r="L1490" s="9">
        <v>0</v>
      </c>
      <c r="M1490" s="9">
        <v>0</v>
      </c>
      <c r="N1490" s="10">
        <v>0</v>
      </c>
      <c r="O1490" s="53">
        <f>SUM(J1490:N1490)</f>
        <v>3.5765800002991455E-3</v>
      </c>
    </row>
    <row r="1491" spans="2:15" x14ac:dyDescent="0.25">
      <c r="B1491" s="51" t="s">
        <v>21</v>
      </c>
      <c r="C1491" s="3" t="s">
        <v>250</v>
      </c>
      <c r="D1491" s="31" t="s">
        <v>2669</v>
      </c>
      <c r="E1491" s="23" t="s">
        <v>2732</v>
      </c>
      <c r="F1491" s="24">
        <v>40502</v>
      </c>
      <c r="G1491" s="3" t="s">
        <v>1594</v>
      </c>
      <c r="H1491" s="4" t="s">
        <v>1535</v>
      </c>
      <c r="I1491" s="4" t="s">
        <v>233</v>
      </c>
      <c r="J1491" s="16">
        <v>1222.0999999999999</v>
      </c>
      <c r="K1491" s="16">
        <v>-1222.0957704599991</v>
      </c>
      <c r="L1491" s="9">
        <v>0</v>
      </c>
      <c r="M1491" s="9">
        <v>0</v>
      </c>
      <c r="N1491" s="10">
        <v>0</v>
      </c>
      <c r="O1491" s="53">
        <f>SUM(J1491:N1491)</f>
        <v>4.2295400007787975E-3</v>
      </c>
    </row>
    <row r="1492" spans="2:15" x14ac:dyDescent="0.25">
      <c r="B1492" s="51" t="s">
        <v>21</v>
      </c>
      <c r="C1492" s="3" t="s">
        <v>250</v>
      </c>
      <c r="D1492" s="31" t="s">
        <v>2669</v>
      </c>
      <c r="E1492" s="23" t="s">
        <v>2732</v>
      </c>
      <c r="F1492" s="24">
        <v>40502</v>
      </c>
      <c r="G1492" s="3" t="s">
        <v>1595</v>
      </c>
      <c r="H1492" s="4" t="s">
        <v>1446</v>
      </c>
      <c r="I1492" s="4" t="s">
        <v>482</v>
      </c>
      <c r="J1492" s="16">
        <v>331.7</v>
      </c>
      <c r="K1492" s="16">
        <v>-331.69642341999969</v>
      </c>
      <c r="L1492" s="9">
        <v>0</v>
      </c>
      <c r="M1492" s="9">
        <v>0</v>
      </c>
      <c r="N1492" s="10">
        <v>0</v>
      </c>
      <c r="O1492" s="53">
        <f>SUM(J1492:N1492)</f>
        <v>3.5765800002991455E-3</v>
      </c>
    </row>
    <row r="1493" spans="2:15" x14ac:dyDescent="0.25">
      <c r="B1493" s="51" t="s">
        <v>21</v>
      </c>
      <c r="C1493" s="3" t="s">
        <v>250</v>
      </c>
      <c r="D1493" s="31" t="s">
        <v>2669</v>
      </c>
      <c r="E1493" s="23" t="s">
        <v>2732</v>
      </c>
      <c r="F1493" s="24">
        <v>40502</v>
      </c>
      <c r="G1493" s="3" t="s">
        <v>1596</v>
      </c>
      <c r="H1493" s="4" t="s">
        <v>1461</v>
      </c>
      <c r="I1493" s="4" t="s">
        <v>75</v>
      </c>
      <c r="J1493" s="16">
        <v>995.1</v>
      </c>
      <c r="K1493" s="16">
        <v>-995.09927025999934</v>
      </c>
      <c r="L1493" s="9">
        <v>0</v>
      </c>
      <c r="M1493" s="9">
        <v>0</v>
      </c>
      <c r="N1493" s="10">
        <v>0</v>
      </c>
      <c r="O1493" s="53">
        <f>SUM(J1493:N1493)</f>
        <v>7.2974000067915767E-4</v>
      </c>
    </row>
    <row r="1494" spans="2:15" x14ac:dyDescent="0.25">
      <c r="B1494" s="51" t="s">
        <v>21</v>
      </c>
      <c r="C1494" s="3" t="s">
        <v>250</v>
      </c>
      <c r="D1494" s="31" t="s">
        <v>2669</v>
      </c>
      <c r="E1494" s="23" t="s">
        <v>2732</v>
      </c>
      <c r="F1494" s="24">
        <v>40502</v>
      </c>
      <c r="G1494" s="3" t="s">
        <v>1597</v>
      </c>
      <c r="H1494" s="4" t="s">
        <v>1442</v>
      </c>
      <c r="I1494" s="4" t="s">
        <v>308</v>
      </c>
      <c r="J1494" s="16">
        <v>840.85</v>
      </c>
      <c r="K1494" s="16">
        <v>-840.84771670999964</v>
      </c>
      <c r="L1494" s="9">
        <v>0</v>
      </c>
      <c r="M1494" s="9">
        <v>0</v>
      </c>
      <c r="N1494" s="10">
        <v>0</v>
      </c>
      <c r="O1494" s="53">
        <f>SUM(J1494:N1494)</f>
        <v>2.2832900003777468E-3</v>
      </c>
    </row>
    <row r="1495" spans="2:15" x14ac:dyDescent="0.25">
      <c r="B1495" s="51" t="s">
        <v>21</v>
      </c>
      <c r="C1495" s="3" t="s">
        <v>250</v>
      </c>
      <c r="D1495" s="31" t="s">
        <v>2669</v>
      </c>
      <c r="E1495" s="23" t="s">
        <v>2732</v>
      </c>
      <c r="F1495" s="24">
        <v>40502</v>
      </c>
      <c r="G1495" s="3" t="s">
        <v>1598</v>
      </c>
      <c r="H1495" s="4" t="s">
        <v>1444</v>
      </c>
      <c r="I1495" s="4" t="s">
        <v>227</v>
      </c>
      <c r="J1495" s="16">
        <v>677.1</v>
      </c>
      <c r="K1495" s="16">
        <v>-677.09950345999982</v>
      </c>
      <c r="L1495" s="9">
        <v>0</v>
      </c>
      <c r="M1495" s="9">
        <v>0</v>
      </c>
      <c r="N1495" s="10">
        <v>0</v>
      </c>
      <c r="O1495" s="53">
        <f>SUM(J1495:N1495)</f>
        <v>4.965400001992748E-4</v>
      </c>
    </row>
    <row r="1496" spans="2:15" x14ac:dyDescent="0.25">
      <c r="B1496" s="51" t="s">
        <v>21</v>
      </c>
      <c r="C1496" s="3" t="s">
        <v>250</v>
      </c>
      <c r="D1496" s="31" t="s">
        <v>2669</v>
      </c>
      <c r="E1496" s="23" t="s">
        <v>2732</v>
      </c>
      <c r="F1496" s="24">
        <v>40502</v>
      </c>
      <c r="G1496" s="3" t="s">
        <v>1599</v>
      </c>
      <c r="H1496" s="4" t="s">
        <v>1455</v>
      </c>
      <c r="I1496" s="4" t="s">
        <v>30</v>
      </c>
      <c r="J1496" s="16">
        <v>1222.0999999999999</v>
      </c>
      <c r="K1496" s="16">
        <v>-1222.0957704599991</v>
      </c>
      <c r="L1496" s="9">
        <v>0</v>
      </c>
      <c r="M1496" s="9">
        <v>0</v>
      </c>
      <c r="N1496" s="10">
        <v>0</v>
      </c>
      <c r="O1496" s="53">
        <f>SUM(J1496:N1496)</f>
        <v>4.2295400007787975E-3</v>
      </c>
    </row>
    <row r="1497" spans="2:15" x14ac:dyDescent="0.25">
      <c r="B1497" s="51" t="s">
        <v>21</v>
      </c>
      <c r="C1497" s="3" t="s">
        <v>250</v>
      </c>
      <c r="D1497" s="31" t="s">
        <v>2669</v>
      </c>
      <c r="E1497" s="23" t="s">
        <v>2732</v>
      </c>
      <c r="F1497" s="24">
        <v>40502</v>
      </c>
      <c r="G1497" s="3" t="s">
        <v>1600</v>
      </c>
      <c r="H1497" s="4" t="s">
        <v>1450</v>
      </c>
      <c r="I1497" s="4" t="s">
        <v>44</v>
      </c>
      <c r="J1497" s="16">
        <v>1146.8</v>
      </c>
      <c r="K1497" s="16">
        <v>-1146.7958256799993</v>
      </c>
      <c r="L1497" s="9">
        <v>0</v>
      </c>
      <c r="M1497" s="9">
        <v>0</v>
      </c>
      <c r="N1497" s="10">
        <v>0</v>
      </c>
      <c r="O1497" s="53">
        <f>SUM(J1497:N1497)</f>
        <v>4.1743200006294501E-3</v>
      </c>
    </row>
    <row r="1498" spans="2:15" x14ac:dyDescent="0.25">
      <c r="B1498" s="51" t="s">
        <v>21</v>
      </c>
      <c r="C1498" s="3" t="s">
        <v>250</v>
      </c>
      <c r="D1498" s="31" t="s">
        <v>2669</v>
      </c>
      <c r="E1498" s="23" t="s">
        <v>2732</v>
      </c>
      <c r="F1498" s="24">
        <v>40502</v>
      </c>
      <c r="G1498" s="3" t="s">
        <v>1601</v>
      </c>
      <c r="H1498" s="4" t="s">
        <v>1602</v>
      </c>
      <c r="I1498" s="4" t="s">
        <v>44</v>
      </c>
      <c r="J1498" s="16">
        <v>591.5</v>
      </c>
      <c r="K1498" s="16">
        <v>-591.49623290000034</v>
      </c>
      <c r="L1498" s="9">
        <v>0</v>
      </c>
      <c r="M1498" s="9">
        <v>0</v>
      </c>
      <c r="N1498" s="10">
        <v>0</v>
      </c>
      <c r="O1498" s="53">
        <f>SUM(J1498:N1498)</f>
        <v>3.7670999996635146E-3</v>
      </c>
    </row>
    <row r="1499" spans="2:15" x14ac:dyDescent="0.25">
      <c r="B1499" s="51" t="s">
        <v>21</v>
      </c>
      <c r="C1499" s="3" t="s">
        <v>250</v>
      </c>
      <c r="D1499" s="31" t="s">
        <v>2669</v>
      </c>
      <c r="E1499" s="23" t="s">
        <v>2732</v>
      </c>
      <c r="F1499" s="24">
        <v>40502</v>
      </c>
      <c r="G1499" s="3" t="s">
        <v>1603</v>
      </c>
      <c r="H1499" s="4" t="s">
        <v>1450</v>
      </c>
      <c r="I1499" s="4" t="s">
        <v>66</v>
      </c>
      <c r="J1499" s="16">
        <v>1146.8</v>
      </c>
      <c r="K1499" s="16">
        <v>-1146.7958256799993</v>
      </c>
      <c r="L1499" s="9">
        <v>0</v>
      </c>
      <c r="M1499" s="9">
        <v>0</v>
      </c>
      <c r="N1499" s="10">
        <v>0</v>
      </c>
      <c r="O1499" s="53">
        <f>SUM(J1499:N1499)</f>
        <v>4.1743200006294501E-3</v>
      </c>
    </row>
    <row r="1500" spans="2:15" x14ac:dyDescent="0.25">
      <c r="B1500" s="51" t="s">
        <v>21</v>
      </c>
      <c r="C1500" s="3" t="s">
        <v>250</v>
      </c>
      <c r="D1500" s="31" t="s">
        <v>2669</v>
      </c>
      <c r="E1500" s="23" t="s">
        <v>2732</v>
      </c>
      <c r="F1500" s="24">
        <v>40502</v>
      </c>
      <c r="G1500" s="3" t="s">
        <v>1604</v>
      </c>
      <c r="H1500" s="4" t="s">
        <v>1605</v>
      </c>
      <c r="I1500" s="4" t="s">
        <v>232</v>
      </c>
      <c r="J1500" s="16">
        <v>1146.8</v>
      </c>
      <c r="K1500" s="16">
        <v>-1146.7958256799993</v>
      </c>
      <c r="L1500" s="9">
        <v>0</v>
      </c>
      <c r="M1500" s="9">
        <v>0</v>
      </c>
      <c r="N1500" s="10">
        <v>0</v>
      </c>
      <c r="O1500" s="53">
        <f>SUM(J1500:N1500)</f>
        <v>4.1743200006294501E-3</v>
      </c>
    </row>
    <row r="1501" spans="2:15" x14ac:dyDescent="0.25">
      <c r="B1501" s="51" t="s">
        <v>21</v>
      </c>
      <c r="C1501" s="3" t="s">
        <v>250</v>
      </c>
      <c r="D1501" s="31" t="s">
        <v>2669</v>
      </c>
      <c r="E1501" s="23" t="s">
        <v>2732</v>
      </c>
      <c r="F1501" s="24">
        <v>40502</v>
      </c>
      <c r="G1501" s="3" t="s">
        <v>1606</v>
      </c>
      <c r="H1501" s="4" t="s">
        <v>1482</v>
      </c>
      <c r="I1501" s="4" t="s">
        <v>34</v>
      </c>
      <c r="J1501" s="16">
        <v>840.85</v>
      </c>
      <c r="K1501" s="16">
        <v>-840.84771670999964</v>
      </c>
      <c r="L1501" s="9">
        <v>0</v>
      </c>
      <c r="M1501" s="9">
        <v>0</v>
      </c>
      <c r="N1501" s="10">
        <v>0</v>
      </c>
      <c r="O1501" s="53">
        <f>SUM(J1501:N1501)</f>
        <v>2.2832900003777468E-3</v>
      </c>
    </row>
    <row r="1502" spans="2:15" x14ac:dyDescent="0.25">
      <c r="B1502" s="51" t="s">
        <v>21</v>
      </c>
      <c r="C1502" s="3" t="s">
        <v>250</v>
      </c>
      <c r="D1502" s="31" t="s">
        <v>2669</v>
      </c>
      <c r="E1502" s="23" t="s">
        <v>2732</v>
      </c>
      <c r="F1502" s="24">
        <v>40502</v>
      </c>
      <c r="G1502" s="3" t="s">
        <v>1607</v>
      </c>
      <c r="H1502" s="4" t="s">
        <v>1450</v>
      </c>
      <c r="I1502" s="4" t="s">
        <v>42</v>
      </c>
      <c r="J1502" s="16">
        <v>1146.8</v>
      </c>
      <c r="K1502" s="16">
        <v>-1146.7958256799993</v>
      </c>
      <c r="L1502" s="9">
        <v>0</v>
      </c>
      <c r="M1502" s="9">
        <v>0</v>
      </c>
      <c r="N1502" s="10">
        <v>0</v>
      </c>
      <c r="O1502" s="53">
        <f>SUM(J1502:N1502)</f>
        <v>4.1743200006294501E-3</v>
      </c>
    </row>
    <row r="1503" spans="2:15" x14ac:dyDescent="0.25">
      <c r="B1503" s="51" t="s">
        <v>21</v>
      </c>
      <c r="C1503" s="3" t="s">
        <v>250</v>
      </c>
      <c r="D1503" s="31" t="s">
        <v>2669</v>
      </c>
      <c r="E1503" s="23" t="s">
        <v>2732</v>
      </c>
      <c r="F1503" s="24">
        <v>40502</v>
      </c>
      <c r="G1503" s="3" t="s">
        <v>1608</v>
      </c>
      <c r="H1503" s="4" t="s">
        <v>1498</v>
      </c>
      <c r="I1503" s="4" t="s">
        <v>42</v>
      </c>
      <c r="J1503" s="16">
        <v>390.85</v>
      </c>
      <c r="K1503" s="16">
        <v>-390.8480467100004</v>
      </c>
      <c r="L1503" s="9">
        <v>0</v>
      </c>
      <c r="M1503" s="9">
        <v>0</v>
      </c>
      <c r="N1503" s="10">
        <v>0</v>
      </c>
      <c r="O1503" s="53">
        <f>SUM(J1503:N1503)</f>
        <v>1.9532899996193009E-3</v>
      </c>
    </row>
    <row r="1504" spans="2:15" x14ac:dyDescent="0.25">
      <c r="B1504" s="51" t="s">
        <v>21</v>
      </c>
      <c r="C1504" s="3" t="s">
        <v>250</v>
      </c>
      <c r="D1504" s="31" t="s">
        <v>2669</v>
      </c>
      <c r="E1504" s="23" t="s">
        <v>2732</v>
      </c>
      <c r="F1504" s="24">
        <v>40502</v>
      </c>
      <c r="G1504" s="3" t="s">
        <v>1609</v>
      </c>
      <c r="H1504" s="4" t="s">
        <v>1455</v>
      </c>
      <c r="I1504" s="4" t="s">
        <v>34</v>
      </c>
      <c r="J1504" s="16">
        <v>1222.0999999999999</v>
      </c>
      <c r="K1504" s="16">
        <v>-1222.0957704599991</v>
      </c>
      <c r="L1504" s="9">
        <v>0</v>
      </c>
      <c r="M1504" s="9">
        <v>0</v>
      </c>
      <c r="N1504" s="10">
        <v>0</v>
      </c>
      <c r="O1504" s="53">
        <f>SUM(J1504:N1504)</f>
        <v>4.2295400007787975E-3</v>
      </c>
    </row>
    <row r="1505" spans="2:15" x14ac:dyDescent="0.25">
      <c r="B1505" s="51" t="s">
        <v>21</v>
      </c>
      <c r="C1505" s="3" t="s">
        <v>250</v>
      </c>
      <c r="D1505" s="31" t="s">
        <v>2669</v>
      </c>
      <c r="E1505" s="23" t="s">
        <v>2732</v>
      </c>
      <c r="F1505" s="24">
        <v>40502</v>
      </c>
      <c r="G1505" s="3" t="s">
        <v>1610</v>
      </c>
      <c r="H1505" s="4" t="s">
        <v>1457</v>
      </c>
      <c r="I1505" s="4" t="s">
        <v>960</v>
      </c>
      <c r="J1505" s="16">
        <v>995.1</v>
      </c>
      <c r="K1505" s="16">
        <v>-995.09927025999934</v>
      </c>
      <c r="L1505" s="9">
        <v>0</v>
      </c>
      <c r="M1505" s="9">
        <v>0</v>
      </c>
      <c r="N1505" s="10">
        <v>0</v>
      </c>
      <c r="O1505" s="53">
        <f>SUM(J1505:N1505)</f>
        <v>7.2974000067915767E-4</v>
      </c>
    </row>
    <row r="1506" spans="2:15" x14ac:dyDescent="0.25">
      <c r="B1506" s="51" t="s">
        <v>21</v>
      </c>
      <c r="C1506" s="3" t="s">
        <v>250</v>
      </c>
      <c r="D1506" s="31" t="s">
        <v>2669</v>
      </c>
      <c r="E1506" s="23" t="s">
        <v>2732</v>
      </c>
      <c r="F1506" s="24">
        <v>40502</v>
      </c>
      <c r="G1506" s="3" t="s">
        <v>1611</v>
      </c>
      <c r="H1506" s="4" t="s">
        <v>1444</v>
      </c>
      <c r="I1506" s="4" t="s">
        <v>90</v>
      </c>
      <c r="J1506" s="16">
        <v>677.1</v>
      </c>
      <c r="K1506" s="16">
        <v>-677.09950345999982</v>
      </c>
      <c r="L1506" s="9">
        <v>0</v>
      </c>
      <c r="M1506" s="9">
        <v>0</v>
      </c>
      <c r="N1506" s="10">
        <v>0</v>
      </c>
      <c r="O1506" s="53">
        <f>SUM(J1506:N1506)</f>
        <v>4.965400001992748E-4</v>
      </c>
    </row>
    <row r="1507" spans="2:15" x14ac:dyDescent="0.25">
      <c r="B1507" s="51" t="s">
        <v>21</v>
      </c>
      <c r="C1507" s="3" t="s">
        <v>250</v>
      </c>
      <c r="D1507" s="31" t="s">
        <v>2669</v>
      </c>
      <c r="E1507" s="23" t="s">
        <v>2732</v>
      </c>
      <c r="F1507" s="24">
        <v>40502</v>
      </c>
      <c r="G1507" s="3" t="s">
        <v>1612</v>
      </c>
      <c r="H1507" s="4" t="s">
        <v>1455</v>
      </c>
      <c r="I1507" s="4" t="s">
        <v>217</v>
      </c>
      <c r="J1507" s="16">
        <v>1222.0999999999999</v>
      </c>
      <c r="K1507" s="16">
        <v>-1222.0957704599991</v>
      </c>
      <c r="L1507" s="9">
        <v>0</v>
      </c>
      <c r="M1507" s="9">
        <v>0</v>
      </c>
      <c r="N1507" s="10">
        <v>0</v>
      </c>
      <c r="O1507" s="53">
        <f>SUM(J1507:N1507)</f>
        <v>4.2295400007787975E-3</v>
      </c>
    </row>
    <row r="1508" spans="2:15" x14ac:dyDescent="0.25">
      <c r="B1508" s="51" t="s">
        <v>21</v>
      </c>
      <c r="C1508" s="3" t="s">
        <v>250</v>
      </c>
      <c r="D1508" s="31" t="s">
        <v>2669</v>
      </c>
      <c r="E1508" s="23" t="s">
        <v>2732</v>
      </c>
      <c r="F1508" s="24">
        <v>40502</v>
      </c>
      <c r="G1508" s="3" t="s">
        <v>1613</v>
      </c>
      <c r="H1508" s="4" t="s">
        <v>1455</v>
      </c>
      <c r="I1508" s="4" t="s">
        <v>44</v>
      </c>
      <c r="J1508" s="16">
        <v>1222.0999999999999</v>
      </c>
      <c r="K1508" s="16">
        <v>-1222.0957704599991</v>
      </c>
      <c r="L1508" s="9">
        <v>0</v>
      </c>
      <c r="M1508" s="9">
        <v>0</v>
      </c>
      <c r="N1508" s="10">
        <v>0</v>
      </c>
      <c r="O1508" s="53">
        <f>SUM(J1508:N1508)</f>
        <v>4.2295400007787975E-3</v>
      </c>
    </row>
    <row r="1509" spans="2:15" x14ac:dyDescent="0.25">
      <c r="B1509" s="51" t="s">
        <v>21</v>
      </c>
      <c r="C1509" s="3" t="s">
        <v>250</v>
      </c>
      <c r="D1509" s="31" t="s">
        <v>2669</v>
      </c>
      <c r="E1509" s="23" t="s">
        <v>2732</v>
      </c>
      <c r="F1509" s="24">
        <v>40502</v>
      </c>
      <c r="G1509" s="3" t="s">
        <v>1614</v>
      </c>
      <c r="H1509" s="4" t="s">
        <v>1478</v>
      </c>
      <c r="I1509" s="4" t="s">
        <v>622</v>
      </c>
      <c r="J1509" s="16">
        <v>448.85</v>
      </c>
      <c r="K1509" s="16">
        <v>-448.85133751000012</v>
      </c>
      <c r="L1509" s="9">
        <v>0</v>
      </c>
      <c r="M1509" s="9">
        <v>0</v>
      </c>
      <c r="N1509" s="10">
        <v>0</v>
      </c>
      <c r="O1509" s="53">
        <f>SUM(J1509:N1509)</f>
        <v>-1.3375100000985185E-3</v>
      </c>
    </row>
    <row r="1510" spans="2:15" x14ac:dyDescent="0.25">
      <c r="B1510" s="51" t="s">
        <v>21</v>
      </c>
      <c r="C1510" s="3" t="s">
        <v>250</v>
      </c>
      <c r="D1510" s="31" t="s">
        <v>2669</v>
      </c>
      <c r="E1510" s="23" t="s">
        <v>2732</v>
      </c>
      <c r="F1510" s="24">
        <v>40502</v>
      </c>
      <c r="G1510" s="3" t="s">
        <v>1615</v>
      </c>
      <c r="H1510" s="4" t="s">
        <v>1455</v>
      </c>
      <c r="I1510" s="4" t="s">
        <v>90</v>
      </c>
      <c r="J1510" s="16">
        <v>1222.0999999999999</v>
      </c>
      <c r="K1510" s="16">
        <v>-1222.0957704599991</v>
      </c>
      <c r="L1510" s="9">
        <v>0</v>
      </c>
      <c r="M1510" s="9">
        <v>0</v>
      </c>
      <c r="N1510" s="10">
        <v>0</v>
      </c>
      <c r="O1510" s="53">
        <f>SUM(J1510:N1510)</f>
        <v>4.2295400007787975E-3</v>
      </c>
    </row>
    <row r="1511" spans="2:15" x14ac:dyDescent="0.25">
      <c r="B1511" s="51" t="s">
        <v>21</v>
      </c>
      <c r="C1511" s="3" t="s">
        <v>250</v>
      </c>
      <c r="D1511" s="31" t="s">
        <v>2669</v>
      </c>
      <c r="E1511" s="23" t="s">
        <v>2732</v>
      </c>
      <c r="F1511" s="24">
        <v>40502</v>
      </c>
      <c r="G1511" s="3" t="s">
        <v>1616</v>
      </c>
      <c r="H1511" s="4" t="s">
        <v>1450</v>
      </c>
      <c r="I1511" s="4" t="s">
        <v>237</v>
      </c>
      <c r="J1511" s="16">
        <v>1146.8</v>
      </c>
      <c r="K1511" s="16">
        <v>-1146.7958256799993</v>
      </c>
      <c r="L1511" s="9">
        <v>0</v>
      </c>
      <c r="M1511" s="9">
        <v>0</v>
      </c>
      <c r="N1511" s="10">
        <v>0</v>
      </c>
      <c r="O1511" s="53">
        <f>SUM(J1511:N1511)</f>
        <v>4.1743200006294501E-3</v>
      </c>
    </row>
    <row r="1512" spans="2:15" x14ac:dyDescent="0.25">
      <c r="B1512" s="51" t="s">
        <v>21</v>
      </c>
      <c r="C1512" s="3" t="s">
        <v>250</v>
      </c>
      <c r="D1512" s="31" t="s">
        <v>2669</v>
      </c>
      <c r="E1512" s="23" t="s">
        <v>2732</v>
      </c>
      <c r="F1512" s="24">
        <v>40502</v>
      </c>
      <c r="G1512" s="3" t="s">
        <v>1617</v>
      </c>
      <c r="H1512" s="4" t="s">
        <v>1442</v>
      </c>
      <c r="I1512" s="4" t="s">
        <v>221</v>
      </c>
      <c r="J1512" s="16">
        <v>840.85</v>
      </c>
      <c r="K1512" s="16">
        <v>-840.84771670999964</v>
      </c>
      <c r="L1512" s="9">
        <v>0</v>
      </c>
      <c r="M1512" s="9">
        <v>0</v>
      </c>
      <c r="N1512" s="10">
        <v>0</v>
      </c>
      <c r="O1512" s="53">
        <f>SUM(J1512:N1512)</f>
        <v>2.2832900003777468E-3</v>
      </c>
    </row>
    <row r="1513" spans="2:15" x14ac:dyDescent="0.25">
      <c r="B1513" s="51" t="s">
        <v>21</v>
      </c>
      <c r="C1513" s="3" t="s">
        <v>250</v>
      </c>
      <c r="D1513" s="31" t="s">
        <v>2669</v>
      </c>
      <c r="E1513" s="23" t="s">
        <v>2732</v>
      </c>
      <c r="F1513" s="24">
        <v>40502</v>
      </c>
      <c r="G1513" s="3" t="s">
        <v>1618</v>
      </c>
      <c r="H1513" s="4" t="s">
        <v>1444</v>
      </c>
      <c r="I1513" s="4" t="s">
        <v>482</v>
      </c>
      <c r="J1513" s="16">
        <v>677.1</v>
      </c>
      <c r="K1513" s="16">
        <v>-677.09950345999982</v>
      </c>
      <c r="L1513" s="9">
        <v>0</v>
      </c>
      <c r="M1513" s="9">
        <v>0</v>
      </c>
      <c r="N1513" s="10">
        <v>0</v>
      </c>
      <c r="O1513" s="53">
        <f>SUM(J1513:N1513)</f>
        <v>4.965400001992748E-4</v>
      </c>
    </row>
    <row r="1514" spans="2:15" x14ac:dyDescent="0.25">
      <c r="B1514" s="51" t="s">
        <v>21</v>
      </c>
      <c r="C1514" s="3" t="s">
        <v>250</v>
      </c>
      <c r="D1514" s="31" t="s">
        <v>2669</v>
      </c>
      <c r="E1514" s="23" t="s">
        <v>2732</v>
      </c>
      <c r="F1514" s="24">
        <v>40502</v>
      </c>
      <c r="G1514" s="3" t="s">
        <v>1619</v>
      </c>
      <c r="H1514" s="4" t="s">
        <v>1450</v>
      </c>
      <c r="I1514" s="4" t="s">
        <v>30</v>
      </c>
      <c r="J1514" s="16">
        <v>1146.8</v>
      </c>
      <c r="K1514" s="16">
        <v>-1146.7958256799993</v>
      </c>
      <c r="L1514" s="9">
        <v>0</v>
      </c>
      <c r="M1514" s="9">
        <v>0</v>
      </c>
      <c r="N1514" s="10">
        <v>0</v>
      </c>
      <c r="O1514" s="53">
        <f>SUM(J1514:N1514)</f>
        <v>4.1743200006294501E-3</v>
      </c>
    </row>
    <row r="1515" spans="2:15" x14ac:dyDescent="0.25">
      <c r="B1515" s="51" t="s">
        <v>21</v>
      </c>
      <c r="C1515" s="3" t="s">
        <v>250</v>
      </c>
      <c r="D1515" s="31" t="s">
        <v>2669</v>
      </c>
      <c r="E1515" s="23" t="s">
        <v>2732</v>
      </c>
      <c r="F1515" s="24">
        <v>40502</v>
      </c>
      <c r="G1515" s="3" t="s">
        <v>1620</v>
      </c>
      <c r="H1515" s="4" t="s">
        <v>1442</v>
      </c>
      <c r="I1515" s="4" t="s">
        <v>1621</v>
      </c>
      <c r="J1515" s="16">
        <v>840.85</v>
      </c>
      <c r="K1515" s="16">
        <v>-840.84771670999964</v>
      </c>
      <c r="L1515" s="9">
        <v>0</v>
      </c>
      <c r="M1515" s="9">
        <v>0</v>
      </c>
      <c r="N1515" s="10">
        <v>0</v>
      </c>
      <c r="O1515" s="53">
        <f>SUM(J1515:N1515)</f>
        <v>2.2832900003777468E-3</v>
      </c>
    </row>
    <row r="1516" spans="2:15" x14ac:dyDescent="0.25">
      <c r="B1516" s="51" t="s">
        <v>21</v>
      </c>
      <c r="C1516" s="3" t="s">
        <v>250</v>
      </c>
      <c r="D1516" s="31" t="s">
        <v>2669</v>
      </c>
      <c r="E1516" s="23" t="s">
        <v>2732</v>
      </c>
      <c r="F1516" s="24">
        <v>40502</v>
      </c>
      <c r="G1516" s="3" t="s">
        <v>1622</v>
      </c>
      <c r="H1516" s="4" t="s">
        <v>1450</v>
      </c>
      <c r="I1516" s="4" t="s">
        <v>51</v>
      </c>
      <c r="J1516" s="16">
        <v>1146.8</v>
      </c>
      <c r="K1516" s="16">
        <v>-1146.7958256799993</v>
      </c>
      <c r="L1516" s="9">
        <v>0</v>
      </c>
      <c r="M1516" s="9">
        <v>0</v>
      </c>
      <c r="N1516" s="10">
        <v>0</v>
      </c>
      <c r="O1516" s="53">
        <f>SUM(J1516:N1516)</f>
        <v>4.1743200006294501E-3</v>
      </c>
    </row>
    <row r="1517" spans="2:15" x14ac:dyDescent="0.25">
      <c r="B1517" s="51" t="s">
        <v>21</v>
      </c>
      <c r="C1517" s="3" t="s">
        <v>250</v>
      </c>
      <c r="D1517" s="31" t="s">
        <v>2669</v>
      </c>
      <c r="E1517" s="23" t="s">
        <v>2732</v>
      </c>
      <c r="F1517" s="24">
        <v>40502</v>
      </c>
      <c r="G1517" s="3" t="s">
        <v>1623</v>
      </c>
      <c r="H1517" s="4" t="s">
        <v>1554</v>
      </c>
      <c r="I1517" s="4" t="s">
        <v>1198</v>
      </c>
      <c r="J1517" s="16">
        <v>591.5</v>
      </c>
      <c r="K1517" s="16">
        <v>-591.49623290000034</v>
      </c>
      <c r="L1517" s="9">
        <v>0</v>
      </c>
      <c r="M1517" s="9">
        <v>0</v>
      </c>
      <c r="N1517" s="10">
        <v>0</v>
      </c>
      <c r="O1517" s="53">
        <f>SUM(J1517:N1517)</f>
        <v>3.7670999996635146E-3</v>
      </c>
    </row>
    <row r="1518" spans="2:15" x14ac:dyDescent="0.25">
      <c r="B1518" s="51" t="s">
        <v>21</v>
      </c>
      <c r="C1518" s="3" t="s">
        <v>250</v>
      </c>
      <c r="D1518" s="31" t="s">
        <v>2669</v>
      </c>
      <c r="E1518" s="23" t="s">
        <v>2732</v>
      </c>
      <c r="F1518" s="24">
        <v>40502</v>
      </c>
      <c r="G1518" s="3" t="s">
        <v>1624</v>
      </c>
      <c r="H1518" s="4" t="s">
        <v>1450</v>
      </c>
      <c r="I1518" s="4" t="s">
        <v>66</v>
      </c>
      <c r="J1518" s="16">
        <v>1146.8</v>
      </c>
      <c r="K1518" s="16">
        <v>-1146.7958256799993</v>
      </c>
      <c r="L1518" s="9">
        <v>0</v>
      </c>
      <c r="M1518" s="9">
        <v>0</v>
      </c>
      <c r="N1518" s="10">
        <v>0</v>
      </c>
      <c r="O1518" s="53">
        <f>SUM(J1518:N1518)</f>
        <v>4.1743200006294501E-3</v>
      </c>
    </row>
    <row r="1519" spans="2:15" x14ac:dyDescent="0.25">
      <c r="B1519" s="51" t="s">
        <v>21</v>
      </c>
      <c r="C1519" s="3" t="s">
        <v>250</v>
      </c>
      <c r="D1519" s="31" t="s">
        <v>2669</v>
      </c>
      <c r="E1519" s="23" t="s">
        <v>2732</v>
      </c>
      <c r="F1519" s="24">
        <v>40502</v>
      </c>
      <c r="G1519" s="3" t="s">
        <v>1625</v>
      </c>
      <c r="H1519" s="4" t="s">
        <v>1450</v>
      </c>
      <c r="I1519" s="4" t="s">
        <v>201</v>
      </c>
      <c r="J1519" s="16">
        <v>1146.8</v>
      </c>
      <c r="K1519" s="16">
        <v>-1146.7958256799993</v>
      </c>
      <c r="L1519" s="9">
        <v>0</v>
      </c>
      <c r="M1519" s="9">
        <v>0</v>
      </c>
      <c r="N1519" s="10">
        <v>0</v>
      </c>
      <c r="O1519" s="53">
        <f>SUM(J1519:N1519)</f>
        <v>4.1743200006294501E-3</v>
      </c>
    </row>
    <row r="1520" spans="2:15" x14ac:dyDescent="0.25">
      <c r="B1520" s="51" t="s">
        <v>21</v>
      </c>
      <c r="C1520" s="3" t="s">
        <v>250</v>
      </c>
      <c r="D1520" s="31" t="s">
        <v>2669</v>
      </c>
      <c r="E1520" s="23" t="s">
        <v>2732</v>
      </c>
      <c r="F1520" s="24">
        <v>40502</v>
      </c>
      <c r="G1520" s="3" t="s">
        <v>1626</v>
      </c>
      <c r="H1520" s="4" t="s">
        <v>1450</v>
      </c>
      <c r="I1520" s="4" t="s">
        <v>44</v>
      </c>
      <c r="J1520" s="16">
        <v>1146.8</v>
      </c>
      <c r="K1520" s="16">
        <v>-1146.7958256799993</v>
      </c>
      <c r="L1520" s="9">
        <v>0</v>
      </c>
      <c r="M1520" s="9">
        <v>0</v>
      </c>
      <c r="N1520" s="10">
        <v>0</v>
      </c>
      <c r="O1520" s="53">
        <f>SUM(J1520:N1520)</f>
        <v>4.1743200006294501E-3</v>
      </c>
    </row>
    <row r="1521" spans="2:15" x14ac:dyDescent="0.25">
      <c r="B1521" s="51" t="s">
        <v>21</v>
      </c>
      <c r="C1521" s="3" t="s">
        <v>250</v>
      </c>
      <c r="D1521" s="31" t="s">
        <v>2669</v>
      </c>
      <c r="E1521" s="23" t="s">
        <v>2732</v>
      </c>
      <c r="F1521" s="24">
        <v>40502</v>
      </c>
      <c r="G1521" s="3" t="s">
        <v>1627</v>
      </c>
      <c r="H1521" s="4" t="s">
        <v>1446</v>
      </c>
      <c r="I1521" s="4" t="s">
        <v>510</v>
      </c>
      <c r="J1521" s="16">
        <v>331.7</v>
      </c>
      <c r="K1521" s="16">
        <v>-331.69642341999969</v>
      </c>
      <c r="L1521" s="9">
        <v>0</v>
      </c>
      <c r="M1521" s="9">
        <v>0</v>
      </c>
      <c r="N1521" s="10">
        <v>0</v>
      </c>
      <c r="O1521" s="53">
        <f>SUM(J1521:N1521)</f>
        <v>3.5765800002991455E-3</v>
      </c>
    </row>
    <row r="1522" spans="2:15" x14ac:dyDescent="0.25">
      <c r="B1522" s="51" t="s">
        <v>21</v>
      </c>
      <c r="C1522" s="3" t="s">
        <v>250</v>
      </c>
      <c r="D1522" s="31" t="s">
        <v>2669</v>
      </c>
      <c r="E1522" s="23" t="s">
        <v>2732</v>
      </c>
      <c r="F1522" s="24">
        <v>40502</v>
      </c>
      <c r="G1522" s="3" t="s">
        <v>1628</v>
      </c>
      <c r="H1522" s="4" t="s">
        <v>1450</v>
      </c>
      <c r="I1522" s="4" t="s">
        <v>54</v>
      </c>
      <c r="J1522" s="16">
        <v>1146.8</v>
      </c>
      <c r="K1522" s="16">
        <v>-1146.7958256799993</v>
      </c>
      <c r="L1522" s="9">
        <v>0</v>
      </c>
      <c r="M1522" s="9">
        <v>0</v>
      </c>
      <c r="N1522" s="10">
        <v>0</v>
      </c>
      <c r="O1522" s="53">
        <f>SUM(J1522:N1522)</f>
        <v>4.1743200006294501E-3</v>
      </c>
    </row>
    <row r="1523" spans="2:15" x14ac:dyDescent="0.25">
      <c r="B1523" s="51" t="s">
        <v>21</v>
      </c>
      <c r="C1523" s="3" t="s">
        <v>250</v>
      </c>
      <c r="D1523" s="31" t="s">
        <v>2669</v>
      </c>
      <c r="E1523" s="23" t="s">
        <v>2732</v>
      </c>
      <c r="F1523" s="24">
        <v>40502</v>
      </c>
      <c r="G1523" s="3" t="s">
        <v>1629</v>
      </c>
      <c r="H1523" s="4" t="s">
        <v>1478</v>
      </c>
      <c r="I1523" s="4" t="s">
        <v>60</v>
      </c>
      <c r="J1523" s="16">
        <v>390.85</v>
      </c>
      <c r="K1523" s="16">
        <v>-390.84804671000046</v>
      </c>
      <c r="L1523" s="9">
        <v>0</v>
      </c>
      <c r="M1523" s="9">
        <v>0</v>
      </c>
      <c r="N1523" s="10">
        <v>0</v>
      </c>
      <c r="O1523" s="53">
        <f>SUM(J1523:N1523)</f>
        <v>1.9532899995624575E-3</v>
      </c>
    </row>
    <row r="1524" spans="2:15" x14ac:dyDescent="0.25">
      <c r="B1524" s="51" t="s">
        <v>21</v>
      </c>
      <c r="C1524" s="3" t="s">
        <v>250</v>
      </c>
      <c r="D1524" s="31" t="s">
        <v>2669</v>
      </c>
      <c r="E1524" s="23" t="s">
        <v>2732</v>
      </c>
      <c r="F1524" s="24">
        <v>40502</v>
      </c>
      <c r="G1524" s="3" t="s">
        <v>1630</v>
      </c>
      <c r="H1524" s="4" t="s">
        <v>1457</v>
      </c>
      <c r="I1524" s="4" t="s">
        <v>387</v>
      </c>
      <c r="J1524" s="16">
        <v>995.1</v>
      </c>
      <c r="K1524" s="16">
        <v>-995.09927025999934</v>
      </c>
      <c r="L1524" s="9">
        <v>0</v>
      </c>
      <c r="M1524" s="9">
        <v>0</v>
      </c>
      <c r="N1524" s="10">
        <v>0</v>
      </c>
      <c r="O1524" s="53">
        <f>SUM(J1524:N1524)</f>
        <v>7.2974000067915767E-4</v>
      </c>
    </row>
    <row r="1525" spans="2:15" x14ac:dyDescent="0.25">
      <c r="B1525" s="51" t="s">
        <v>21</v>
      </c>
      <c r="C1525" s="3" t="s">
        <v>250</v>
      </c>
      <c r="D1525" s="31" t="s">
        <v>2669</v>
      </c>
      <c r="E1525" s="23" t="s">
        <v>2732</v>
      </c>
      <c r="F1525" s="24">
        <v>40502</v>
      </c>
      <c r="G1525" s="3" t="s">
        <v>1631</v>
      </c>
      <c r="H1525" s="4" t="s">
        <v>1442</v>
      </c>
      <c r="I1525" s="4" t="s">
        <v>223</v>
      </c>
      <c r="J1525" s="16">
        <v>840.85</v>
      </c>
      <c r="K1525" s="16">
        <v>-840.84771670999964</v>
      </c>
      <c r="L1525" s="9">
        <v>0</v>
      </c>
      <c r="M1525" s="9">
        <v>0</v>
      </c>
      <c r="N1525" s="10">
        <v>0</v>
      </c>
      <c r="O1525" s="53">
        <f>SUM(J1525:N1525)</f>
        <v>2.2832900003777468E-3</v>
      </c>
    </row>
    <row r="1526" spans="2:15" x14ac:dyDescent="0.25">
      <c r="B1526" s="51" t="s">
        <v>21</v>
      </c>
      <c r="C1526" s="3" t="s">
        <v>250</v>
      </c>
      <c r="D1526" s="31" t="s">
        <v>2669</v>
      </c>
      <c r="E1526" s="23" t="s">
        <v>2732</v>
      </c>
      <c r="F1526" s="24">
        <v>40502</v>
      </c>
      <c r="G1526" s="3" t="s">
        <v>1632</v>
      </c>
      <c r="H1526" s="4" t="s">
        <v>1450</v>
      </c>
      <c r="I1526" s="4" t="s">
        <v>44</v>
      </c>
      <c r="J1526" s="16">
        <v>1146.8</v>
      </c>
      <c r="K1526" s="16">
        <v>-1146.7958256799993</v>
      </c>
      <c r="L1526" s="9">
        <v>0</v>
      </c>
      <c r="M1526" s="9">
        <v>0</v>
      </c>
      <c r="N1526" s="10">
        <v>0</v>
      </c>
      <c r="O1526" s="53">
        <f>SUM(J1526:N1526)</f>
        <v>4.1743200006294501E-3</v>
      </c>
    </row>
    <row r="1527" spans="2:15" x14ac:dyDescent="0.25">
      <c r="B1527" s="51" t="s">
        <v>21</v>
      </c>
      <c r="C1527" s="3" t="s">
        <v>250</v>
      </c>
      <c r="D1527" s="31" t="s">
        <v>2669</v>
      </c>
      <c r="E1527" s="23" t="s">
        <v>2732</v>
      </c>
      <c r="F1527" s="24">
        <v>40502</v>
      </c>
      <c r="G1527" s="3" t="s">
        <v>1633</v>
      </c>
      <c r="H1527" s="4" t="s">
        <v>1442</v>
      </c>
      <c r="I1527" s="4" t="s">
        <v>66</v>
      </c>
      <c r="J1527" s="16">
        <v>840.85</v>
      </c>
      <c r="K1527" s="16">
        <v>-840.84771670999964</v>
      </c>
      <c r="L1527" s="9">
        <v>0</v>
      </c>
      <c r="M1527" s="9">
        <v>0</v>
      </c>
      <c r="N1527" s="10">
        <v>0</v>
      </c>
      <c r="O1527" s="53">
        <f>SUM(J1527:N1527)</f>
        <v>2.2832900003777468E-3</v>
      </c>
    </row>
    <row r="1528" spans="2:15" x14ac:dyDescent="0.25">
      <c r="B1528" s="51" t="s">
        <v>21</v>
      </c>
      <c r="C1528" s="3" t="s">
        <v>250</v>
      </c>
      <c r="D1528" s="31" t="s">
        <v>2669</v>
      </c>
      <c r="E1528" s="23" t="s">
        <v>2732</v>
      </c>
      <c r="F1528" s="24">
        <v>40502</v>
      </c>
      <c r="G1528" s="3" t="s">
        <v>1634</v>
      </c>
      <c r="H1528" s="4" t="s">
        <v>1535</v>
      </c>
      <c r="I1528" s="4" t="s">
        <v>220</v>
      </c>
      <c r="J1528" s="16">
        <v>1222.0999999999999</v>
      </c>
      <c r="K1528" s="16">
        <v>-1222.0957704599991</v>
      </c>
      <c r="L1528" s="9">
        <v>0</v>
      </c>
      <c r="M1528" s="9">
        <v>0</v>
      </c>
      <c r="N1528" s="10">
        <v>0</v>
      </c>
      <c r="O1528" s="53">
        <f>SUM(J1528:N1528)</f>
        <v>4.2295400007787975E-3</v>
      </c>
    </row>
    <row r="1529" spans="2:15" x14ac:dyDescent="0.25">
      <c r="B1529" s="51" t="s">
        <v>21</v>
      </c>
      <c r="C1529" s="3" t="s">
        <v>250</v>
      </c>
      <c r="D1529" s="31" t="s">
        <v>2669</v>
      </c>
      <c r="E1529" s="23" t="s">
        <v>2732</v>
      </c>
      <c r="F1529" s="24">
        <v>40502</v>
      </c>
      <c r="G1529" s="3" t="s">
        <v>1635</v>
      </c>
      <c r="H1529" s="4" t="s">
        <v>1450</v>
      </c>
      <c r="I1529" s="4" t="s">
        <v>39</v>
      </c>
      <c r="J1529" s="16">
        <v>1146.8</v>
      </c>
      <c r="K1529" s="16">
        <v>-1146.7958256799993</v>
      </c>
      <c r="L1529" s="9">
        <v>0</v>
      </c>
      <c r="M1529" s="9">
        <v>0</v>
      </c>
      <c r="N1529" s="10">
        <v>0</v>
      </c>
      <c r="O1529" s="53">
        <f>SUM(J1529:N1529)</f>
        <v>4.1743200006294501E-3</v>
      </c>
    </row>
    <row r="1530" spans="2:15" x14ac:dyDescent="0.25">
      <c r="B1530" s="51" t="s">
        <v>21</v>
      </c>
      <c r="C1530" s="3" t="s">
        <v>250</v>
      </c>
      <c r="D1530" s="31" t="s">
        <v>2669</v>
      </c>
      <c r="E1530" s="23" t="s">
        <v>2732</v>
      </c>
      <c r="F1530" s="24">
        <v>40502</v>
      </c>
      <c r="G1530" s="3" t="s">
        <v>1636</v>
      </c>
      <c r="H1530" s="4" t="s">
        <v>1455</v>
      </c>
      <c r="I1530" s="4" t="s">
        <v>221</v>
      </c>
      <c r="J1530" s="16">
        <v>1222.0999999999999</v>
      </c>
      <c r="K1530" s="16">
        <v>-1222.0957704599991</v>
      </c>
      <c r="L1530" s="9">
        <v>0</v>
      </c>
      <c r="M1530" s="9">
        <v>0</v>
      </c>
      <c r="N1530" s="10">
        <v>0</v>
      </c>
      <c r="O1530" s="53">
        <f>SUM(J1530:N1530)</f>
        <v>4.2295400007787975E-3</v>
      </c>
    </row>
    <row r="1531" spans="2:15" x14ac:dyDescent="0.25">
      <c r="B1531" s="51" t="s">
        <v>21</v>
      </c>
      <c r="C1531" s="3" t="s">
        <v>250</v>
      </c>
      <c r="D1531" s="31" t="s">
        <v>2669</v>
      </c>
      <c r="E1531" s="23" t="s">
        <v>2732</v>
      </c>
      <c r="F1531" s="24">
        <v>40502</v>
      </c>
      <c r="G1531" s="3" t="s">
        <v>1637</v>
      </c>
      <c r="H1531" s="4" t="s">
        <v>1450</v>
      </c>
      <c r="I1531" s="4" t="s">
        <v>13</v>
      </c>
      <c r="J1531" s="16">
        <v>1146.8</v>
      </c>
      <c r="K1531" s="16">
        <v>-1146.7958256799993</v>
      </c>
      <c r="L1531" s="9">
        <v>0</v>
      </c>
      <c r="M1531" s="9">
        <v>0</v>
      </c>
      <c r="N1531" s="10">
        <v>0</v>
      </c>
      <c r="O1531" s="53">
        <f>SUM(J1531:N1531)</f>
        <v>4.1743200006294501E-3</v>
      </c>
    </row>
    <row r="1532" spans="2:15" x14ac:dyDescent="0.25">
      <c r="B1532" s="51" t="s">
        <v>21</v>
      </c>
      <c r="C1532" s="3" t="s">
        <v>250</v>
      </c>
      <c r="D1532" s="31" t="s">
        <v>2669</v>
      </c>
      <c r="E1532" s="23" t="s">
        <v>2732</v>
      </c>
      <c r="F1532" s="24">
        <v>40502</v>
      </c>
      <c r="G1532" s="3" t="s">
        <v>1638</v>
      </c>
      <c r="H1532" s="4" t="s">
        <v>1450</v>
      </c>
      <c r="I1532" s="4" t="s">
        <v>39</v>
      </c>
      <c r="J1532" s="16">
        <v>1146.8</v>
      </c>
      <c r="K1532" s="16">
        <v>-1146.7958256799993</v>
      </c>
      <c r="L1532" s="9">
        <v>0</v>
      </c>
      <c r="M1532" s="9">
        <v>0</v>
      </c>
      <c r="N1532" s="10">
        <v>0</v>
      </c>
      <c r="O1532" s="53">
        <f>SUM(J1532:N1532)</f>
        <v>4.1743200006294501E-3</v>
      </c>
    </row>
    <row r="1533" spans="2:15" x14ac:dyDescent="0.25">
      <c r="B1533" s="51" t="s">
        <v>21</v>
      </c>
      <c r="C1533" s="3" t="s">
        <v>250</v>
      </c>
      <c r="D1533" s="31" t="s">
        <v>2669</v>
      </c>
      <c r="E1533" s="23" t="s">
        <v>2732</v>
      </c>
      <c r="F1533" s="24">
        <v>40502</v>
      </c>
      <c r="G1533" s="3" t="s">
        <v>1639</v>
      </c>
      <c r="H1533" s="4" t="s">
        <v>1446</v>
      </c>
      <c r="I1533" s="4" t="s">
        <v>482</v>
      </c>
      <c r="J1533" s="16">
        <v>331.7</v>
      </c>
      <c r="K1533" s="16">
        <v>-331.69642341999969</v>
      </c>
      <c r="L1533" s="9">
        <v>0</v>
      </c>
      <c r="M1533" s="9">
        <v>0</v>
      </c>
      <c r="N1533" s="10">
        <v>0</v>
      </c>
      <c r="O1533" s="53">
        <f>SUM(J1533:N1533)</f>
        <v>3.5765800002991455E-3</v>
      </c>
    </row>
    <row r="1534" spans="2:15" x14ac:dyDescent="0.25">
      <c r="B1534" s="51" t="s">
        <v>21</v>
      </c>
      <c r="C1534" s="3" t="s">
        <v>250</v>
      </c>
      <c r="D1534" s="31" t="s">
        <v>2669</v>
      </c>
      <c r="E1534" s="23" t="s">
        <v>2732</v>
      </c>
      <c r="F1534" s="24">
        <v>40502</v>
      </c>
      <c r="G1534" s="3" t="s">
        <v>1640</v>
      </c>
      <c r="H1534" s="4" t="s">
        <v>1450</v>
      </c>
      <c r="I1534" s="4" t="s">
        <v>54</v>
      </c>
      <c r="J1534" s="16">
        <v>1146.8</v>
      </c>
      <c r="K1534" s="16">
        <v>-1146.7958256799993</v>
      </c>
      <c r="L1534" s="9">
        <v>0</v>
      </c>
      <c r="M1534" s="9">
        <v>0</v>
      </c>
      <c r="N1534" s="10">
        <v>0</v>
      </c>
      <c r="O1534" s="53">
        <f>SUM(J1534:N1534)</f>
        <v>4.1743200006294501E-3</v>
      </c>
    </row>
    <row r="1535" spans="2:15" x14ac:dyDescent="0.25">
      <c r="B1535" s="51" t="s">
        <v>21</v>
      </c>
      <c r="C1535" s="3" t="s">
        <v>250</v>
      </c>
      <c r="D1535" s="31" t="s">
        <v>2669</v>
      </c>
      <c r="E1535" s="23" t="s">
        <v>2732</v>
      </c>
      <c r="F1535" s="24">
        <v>40502</v>
      </c>
      <c r="G1535" s="3" t="s">
        <v>1641</v>
      </c>
      <c r="H1535" s="4" t="s">
        <v>1444</v>
      </c>
      <c r="I1535" s="4" t="s">
        <v>482</v>
      </c>
      <c r="J1535" s="16">
        <v>677.1</v>
      </c>
      <c r="K1535" s="16">
        <v>-677.09950345999982</v>
      </c>
      <c r="L1535" s="9">
        <v>0</v>
      </c>
      <c r="M1535" s="9">
        <v>0</v>
      </c>
      <c r="N1535" s="10">
        <v>0</v>
      </c>
      <c r="O1535" s="53">
        <f>SUM(J1535:N1535)</f>
        <v>4.965400001992748E-4</v>
      </c>
    </row>
    <row r="1536" spans="2:15" x14ac:dyDescent="0.25">
      <c r="B1536" s="51" t="s">
        <v>21</v>
      </c>
      <c r="C1536" s="3" t="s">
        <v>250</v>
      </c>
      <c r="D1536" s="31" t="s">
        <v>2669</v>
      </c>
      <c r="E1536" s="23" t="s">
        <v>2732</v>
      </c>
      <c r="F1536" s="24">
        <v>40502</v>
      </c>
      <c r="G1536" s="3" t="s">
        <v>1642</v>
      </c>
      <c r="H1536" s="4" t="s">
        <v>1446</v>
      </c>
      <c r="I1536" s="4" t="s">
        <v>42</v>
      </c>
      <c r="J1536" s="16">
        <v>331.7</v>
      </c>
      <c r="K1536" s="16">
        <v>-331.69642341999969</v>
      </c>
      <c r="L1536" s="9">
        <v>0</v>
      </c>
      <c r="M1536" s="9">
        <v>0</v>
      </c>
      <c r="N1536" s="10">
        <v>0</v>
      </c>
      <c r="O1536" s="53">
        <f>SUM(J1536:N1536)</f>
        <v>3.5765800002991455E-3</v>
      </c>
    </row>
    <row r="1537" spans="2:15" x14ac:dyDescent="0.25">
      <c r="B1537" s="51" t="s">
        <v>21</v>
      </c>
      <c r="C1537" s="3" t="s">
        <v>250</v>
      </c>
      <c r="D1537" s="31" t="s">
        <v>2669</v>
      </c>
      <c r="E1537" s="23" t="s">
        <v>2732</v>
      </c>
      <c r="F1537" s="24">
        <v>40502</v>
      </c>
      <c r="G1537" s="3" t="s">
        <v>1643</v>
      </c>
      <c r="H1537" s="4" t="s">
        <v>1444</v>
      </c>
      <c r="I1537" s="4" t="s">
        <v>414</v>
      </c>
      <c r="J1537" s="16">
        <v>677.1</v>
      </c>
      <c r="K1537" s="16">
        <v>-677.09950345999982</v>
      </c>
      <c r="L1537" s="9">
        <v>0</v>
      </c>
      <c r="M1537" s="9">
        <v>0</v>
      </c>
      <c r="N1537" s="10">
        <v>0</v>
      </c>
      <c r="O1537" s="53">
        <f>SUM(J1537:N1537)</f>
        <v>4.965400001992748E-4</v>
      </c>
    </row>
    <row r="1538" spans="2:15" x14ac:dyDescent="0.25">
      <c r="B1538" s="51" t="s">
        <v>21</v>
      </c>
      <c r="C1538" s="3" t="s">
        <v>250</v>
      </c>
      <c r="D1538" s="31" t="s">
        <v>2669</v>
      </c>
      <c r="E1538" s="23" t="s">
        <v>2732</v>
      </c>
      <c r="F1538" s="24">
        <v>40502</v>
      </c>
      <c r="G1538" s="3" t="s">
        <v>1644</v>
      </c>
      <c r="H1538" s="4" t="s">
        <v>1444</v>
      </c>
      <c r="I1538" s="4" t="s">
        <v>223</v>
      </c>
      <c r="J1538" s="16">
        <v>677.1</v>
      </c>
      <c r="K1538" s="16">
        <v>-677.09950345999982</v>
      </c>
      <c r="L1538" s="9">
        <v>0</v>
      </c>
      <c r="M1538" s="9">
        <v>0</v>
      </c>
      <c r="N1538" s="10">
        <v>0</v>
      </c>
      <c r="O1538" s="53">
        <f>SUM(J1538:N1538)</f>
        <v>4.965400001992748E-4</v>
      </c>
    </row>
    <row r="1539" spans="2:15" x14ac:dyDescent="0.25">
      <c r="B1539" s="51" t="s">
        <v>21</v>
      </c>
      <c r="C1539" s="3" t="s">
        <v>250</v>
      </c>
      <c r="D1539" s="31" t="s">
        <v>2669</v>
      </c>
      <c r="E1539" s="23" t="s">
        <v>2732</v>
      </c>
      <c r="F1539" s="24">
        <v>40502</v>
      </c>
      <c r="G1539" s="3" t="s">
        <v>1645</v>
      </c>
      <c r="H1539" s="4" t="s">
        <v>1450</v>
      </c>
      <c r="I1539" s="4" t="s">
        <v>30</v>
      </c>
      <c r="J1539" s="16">
        <v>1146.8</v>
      </c>
      <c r="K1539" s="16">
        <v>-1146.7958256799993</v>
      </c>
      <c r="L1539" s="9">
        <v>0</v>
      </c>
      <c r="M1539" s="9">
        <v>0</v>
      </c>
      <c r="N1539" s="10">
        <v>0</v>
      </c>
      <c r="O1539" s="53">
        <f>SUM(J1539:N1539)</f>
        <v>4.1743200006294501E-3</v>
      </c>
    </row>
    <row r="1540" spans="2:15" x14ac:dyDescent="0.25">
      <c r="B1540" s="51" t="s">
        <v>21</v>
      </c>
      <c r="C1540" s="3" t="s">
        <v>250</v>
      </c>
      <c r="D1540" s="31" t="s">
        <v>2669</v>
      </c>
      <c r="E1540" s="23" t="s">
        <v>2732</v>
      </c>
      <c r="F1540" s="24">
        <v>40502</v>
      </c>
      <c r="G1540" s="3" t="s">
        <v>1646</v>
      </c>
      <c r="H1540" s="4" t="s">
        <v>1461</v>
      </c>
      <c r="I1540" s="4" t="s">
        <v>25</v>
      </c>
      <c r="J1540" s="16">
        <v>995.1</v>
      </c>
      <c r="K1540" s="16">
        <v>-995.09927025999934</v>
      </c>
      <c r="L1540" s="9">
        <v>0</v>
      </c>
      <c r="M1540" s="9">
        <v>0</v>
      </c>
      <c r="N1540" s="10">
        <v>0</v>
      </c>
      <c r="O1540" s="53">
        <f>SUM(J1540:N1540)</f>
        <v>7.2974000067915767E-4</v>
      </c>
    </row>
    <row r="1541" spans="2:15" x14ac:dyDescent="0.25">
      <c r="B1541" s="51" t="s">
        <v>21</v>
      </c>
      <c r="C1541" s="3" t="s">
        <v>250</v>
      </c>
      <c r="D1541" s="31" t="s">
        <v>2669</v>
      </c>
      <c r="E1541" s="23" t="s">
        <v>2732</v>
      </c>
      <c r="F1541" s="24">
        <v>40502</v>
      </c>
      <c r="G1541" s="3" t="s">
        <v>1647</v>
      </c>
      <c r="H1541" s="4" t="s">
        <v>1450</v>
      </c>
      <c r="I1541" s="4" t="s">
        <v>30</v>
      </c>
      <c r="J1541" s="16">
        <v>1146.8</v>
      </c>
      <c r="K1541" s="16">
        <v>-1146.7958256799993</v>
      </c>
      <c r="L1541" s="9">
        <v>0</v>
      </c>
      <c r="M1541" s="9">
        <v>0</v>
      </c>
      <c r="N1541" s="10">
        <v>0</v>
      </c>
      <c r="O1541" s="53">
        <f>SUM(J1541:N1541)</f>
        <v>4.1743200006294501E-3</v>
      </c>
    </row>
    <row r="1542" spans="2:15" x14ac:dyDescent="0.25">
      <c r="B1542" s="51" t="s">
        <v>21</v>
      </c>
      <c r="C1542" s="3" t="s">
        <v>250</v>
      </c>
      <c r="D1542" s="31" t="s">
        <v>2669</v>
      </c>
      <c r="E1542" s="23" t="s">
        <v>2732</v>
      </c>
      <c r="F1542" s="24">
        <v>40502</v>
      </c>
      <c r="G1542" s="3" t="s">
        <v>1648</v>
      </c>
      <c r="H1542" s="4" t="s">
        <v>1446</v>
      </c>
      <c r="I1542" s="4" t="s">
        <v>39</v>
      </c>
      <c r="J1542" s="16">
        <v>331.7</v>
      </c>
      <c r="K1542" s="16">
        <v>-331.69642341999969</v>
      </c>
      <c r="L1542" s="9">
        <v>0</v>
      </c>
      <c r="M1542" s="9">
        <v>0</v>
      </c>
      <c r="N1542" s="10">
        <v>0</v>
      </c>
      <c r="O1542" s="53">
        <f>SUM(J1542:N1542)</f>
        <v>3.5765800002991455E-3</v>
      </c>
    </row>
    <row r="1543" spans="2:15" x14ac:dyDescent="0.25">
      <c r="B1543" s="51" t="s">
        <v>21</v>
      </c>
      <c r="C1543" s="3" t="s">
        <v>250</v>
      </c>
      <c r="D1543" s="31" t="s">
        <v>2669</v>
      </c>
      <c r="E1543" s="23" t="s">
        <v>2732</v>
      </c>
      <c r="F1543" s="24">
        <v>40502</v>
      </c>
      <c r="G1543" s="3" t="s">
        <v>1649</v>
      </c>
      <c r="H1543" s="4" t="s">
        <v>1450</v>
      </c>
      <c r="I1543" s="4" t="s">
        <v>235</v>
      </c>
      <c r="J1543" s="16">
        <v>1146.8</v>
      </c>
      <c r="K1543" s="16">
        <v>-1146.7958256799993</v>
      </c>
      <c r="L1543" s="9">
        <v>0</v>
      </c>
      <c r="M1543" s="9">
        <v>0</v>
      </c>
      <c r="N1543" s="10">
        <v>0</v>
      </c>
      <c r="O1543" s="53">
        <f>SUM(J1543:N1543)</f>
        <v>4.1743200006294501E-3</v>
      </c>
    </row>
    <row r="1544" spans="2:15" x14ac:dyDescent="0.25">
      <c r="B1544" s="51" t="s">
        <v>21</v>
      </c>
      <c r="C1544" s="3" t="s">
        <v>250</v>
      </c>
      <c r="D1544" s="31" t="s">
        <v>2669</v>
      </c>
      <c r="E1544" s="23" t="s">
        <v>2732</v>
      </c>
      <c r="F1544" s="24">
        <v>40502</v>
      </c>
      <c r="G1544" s="3" t="s">
        <v>1650</v>
      </c>
      <c r="H1544" s="4" t="s">
        <v>1450</v>
      </c>
      <c r="I1544" s="4" t="s">
        <v>227</v>
      </c>
      <c r="J1544" s="16">
        <v>1146.8</v>
      </c>
      <c r="K1544" s="16">
        <v>-1146.7958256799993</v>
      </c>
      <c r="L1544" s="9">
        <v>0</v>
      </c>
      <c r="M1544" s="9">
        <v>0</v>
      </c>
      <c r="N1544" s="10">
        <v>0</v>
      </c>
      <c r="O1544" s="53">
        <f>SUM(J1544:N1544)</f>
        <v>4.1743200006294501E-3</v>
      </c>
    </row>
    <row r="1545" spans="2:15" x14ac:dyDescent="0.25">
      <c r="B1545" s="51" t="s">
        <v>21</v>
      </c>
      <c r="C1545" s="3" t="s">
        <v>250</v>
      </c>
      <c r="D1545" s="31" t="s">
        <v>2669</v>
      </c>
      <c r="E1545" s="23" t="s">
        <v>2732</v>
      </c>
      <c r="F1545" s="24">
        <v>40502</v>
      </c>
      <c r="G1545" s="3" t="s">
        <v>1651</v>
      </c>
      <c r="H1545" s="4" t="s">
        <v>1450</v>
      </c>
      <c r="I1545" s="4" t="s">
        <v>39</v>
      </c>
      <c r="J1545" s="16">
        <v>1146.8</v>
      </c>
      <c r="K1545" s="16">
        <v>-1146.7958256799993</v>
      </c>
      <c r="L1545" s="9">
        <v>0</v>
      </c>
      <c r="M1545" s="9">
        <v>0</v>
      </c>
      <c r="N1545" s="10">
        <v>0</v>
      </c>
      <c r="O1545" s="53">
        <f>SUM(J1545:N1545)</f>
        <v>4.1743200006294501E-3</v>
      </c>
    </row>
    <row r="1546" spans="2:15" x14ac:dyDescent="0.25">
      <c r="B1546" s="51" t="s">
        <v>21</v>
      </c>
      <c r="C1546" s="3" t="s">
        <v>250</v>
      </c>
      <c r="D1546" s="31" t="s">
        <v>2669</v>
      </c>
      <c r="E1546" s="23" t="s">
        <v>2732</v>
      </c>
      <c r="F1546" s="24">
        <v>40502</v>
      </c>
      <c r="G1546" s="3" t="s">
        <v>1652</v>
      </c>
      <c r="H1546" s="4" t="s">
        <v>1446</v>
      </c>
      <c r="I1546" s="4" t="s">
        <v>387</v>
      </c>
      <c r="J1546" s="16">
        <v>331.7</v>
      </c>
      <c r="K1546" s="16">
        <v>-331.69642341999969</v>
      </c>
      <c r="L1546" s="9">
        <v>0</v>
      </c>
      <c r="M1546" s="9">
        <v>0</v>
      </c>
      <c r="N1546" s="10">
        <v>0</v>
      </c>
      <c r="O1546" s="53">
        <f>SUM(J1546:N1546)</f>
        <v>3.5765800002991455E-3</v>
      </c>
    </row>
    <row r="1547" spans="2:15" x14ac:dyDescent="0.25">
      <c r="B1547" s="51" t="s">
        <v>21</v>
      </c>
      <c r="C1547" s="3" t="s">
        <v>250</v>
      </c>
      <c r="D1547" s="31" t="s">
        <v>2669</v>
      </c>
      <c r="E1547" s="23" t="s">
        <v>2732</v>
      </c>
      <c r="F1547" s="24">
        <v>40502</v>
      </c>
      <c r="G1547" s="3" t="s">
        <v>1653</v>
      </c>
      <c r="H1547" s="4" t="s">
        <v>1498</v>
      </c>
      <c r="I1547" s="4" t="s">
        <v>39</v>
      </c>
      <c r="J1547" s="16">
        <v>390.85</v>
      </c>
      <c r="K1547" s="16">
        <v>-390.84804671000046</v>
      </c>
      <c r="L1547" s="9">
        <v>0</v>
      </c>
      <c r="M1547" s="9">
        <v>0</v>
      </c>
      <c r="N1547" s="10">
        <v>0</v>
      </c>
      <c r="O1547" s="53">
        <f>SUM(J1547:N1547)</f>
        <v>1.9532899995624575E-3</v>
      </c>
    </row>
    <row r="1548" spans="2:15" x14ac:dyDescent="0.25">
      <c r="B1548" s="51" t="s">
        <v>21</v>
      </c>
      <c r="C1548" s="3" t="s">
        <v>250</v>
      </c>
      <c r="D1548" s="31" t="s">
        <v>2669</v>
      </c>
      <c r="E1548" s="23" t="s">
        <v>2732</v>
      </c>
      <c r="F1548" s="24">
        <v>40502</v>
      </c>
      <c r="G1548" s="3" t="s">
        <v>1654</v>
      </c>
      <c r="H1548" s="4" t="s">
        <v>1450</v>
      </c>
      <c r="I1548" s="4" t="s">
        <v>221</v>
      </c>
      <c r="J1548" s="16">
        <v>1146.8</v>
      </c>
      <c r="K1548" s="16">
        <v>-1146.7958256799993</v>
      </c>
      <c r="L1548" s="9">
        <v>0</v>
      </c>
      <c r="M1548" s="9">
        <v>0</v>
      </c>
      <c r="N1548" s="10">
        <v>0</v>
      </c>
      <c r="O1548" s="53">
        <f>SUM(J1548:N1548)</f>
        <v>4.1743200006294501E-3</v>
      </c>
    </row>
    <row r="1549" spans="2:15" x14ac:dyDescent="0.25">
      <c r="B1549" s="51" t="s">
        <v>21</v>
      </c>
      <c r="C1549" s="3" t="s">
        <v>250</v>
      </c>
      <c r="D1549" s="31" t="s">
        <v>2669</v>
      </c>
      <c r="E1549" s="23" t="s">
        <v>2732</v>
      </c>
      <c r="F1549" s="24">
        <v>40502</v>
      </c>
      <c r="G1549" s="3" t="s">
        <v>1655</v>
      </c>
      <c r="H1549" s="4" t="s">
        <v>1446</v>
      </c>
      <c r="I1549" s="4" t="s">
        <v>39</v>
      </c>
      <c r="J1549" s="16">
        <v>331.7</v>
      </c>
      <c r="K1549" s="16">
        <v>-331.69642341999969</v>
      </c>
      <c r="L1549" s="9">
        <v>0</v>
      </c>
      <c r="M1549" s="9">
        <v>0</v>
      </c>
      <c r="N1549" s="10">
        <v>0</v>
      </c>
      <c r="O1549" s="53">
        <f>SUM(J1549:N1549)</f>
        <v>3.5765800002991455E-3</v>
      </c>
    </row>
    <row r="1550" spans="2:15" x14ac:dyDescent="0.25">
      <c r="B1550" s="51" t="s">
        <v>21</v>
      </c>
      <c r="C1550" s="3" t="s">
        <v>250</v>
      </c>
      <c r="D1550" s="31" t="s">
        <v>2669</v>
      </c>
      <c r="E1550" s="23" t="s">
        <v>2732</v>
      </c>
      <c r="F1550" s="24">
        <v>40502</v>
      </c>
      <c r="G1550" s="3" t="s">
        <v>1656</v>
      </c>
      <c r="H1550" s="4" t="s">
        <v>1446</v>
      </c>
      <c r="I1550" s="4" t="s">
        <v>39</v>
      </c>
      <c r="J1550" s="16">
        <v>331.7</v>
      </c>
      <c r="K1550" s="16">
        <v>-331.69642341999969</v>
      </c>
      <c r="L1550" s="9">
        <v>0</v>
      </c>
      <c r="M1550" s="9">
        <v>0</v>
      </c>
      <c r="N1550" s="10">
        <v>0</v>
      </c>
      <c r="O1550" s="53">
        <f>SUM(J1550:N1550)</f>
        <v>3.5765800002991455E-3</v>
      </c>
    </row>
    <row r="1551" spans="2:15" x14ac:dyDescent="0.25">
      <c r="B1551" s="51" t="s">
        <v>21</v>
      </c>
      <c r="C1551" s="3" t="s">
        <v>250</v>
      </c>
      <c r="D1551" s="31" t="s">
        <v>2669</v>
      </c>
      <c r="E1551" s="23" t="s">
        <v>2732</v>
      </c>
      <c r="F1551" s="24">
        <v>40502</v>
      </c>
      <c r="G1551" s="3" t="s">
        <v>1657</v>
      </c>
      <c r="H1551" s="4" t="s">
        <v>1444</v>
      </c>
      <c r="I1551" s="4" t="s">
        <v>51</v>
      </c>
      <c r="J1551" s="16">
        <v>677.1</v>
      </c>
      <c r="K1551" s="16">
        <v>-677.09950345999982</v>
      </c>
      <c r="L1551" s="9">
        <v>0</v>
      </c>
      <c r="M1551" s="9">
        <v>0</v>
      </c>
      <c r="N1551" s="10">
        <v>0</v>
      </c>
      <c r="O1551" s="53">
        <f>SUM(J1551:N1551)</f>
        <v>4.965400001992748E-4</v>
      </c>
    </row>
    <row r="1552" spans="2:15" x14ac:dyDescent="0.25">
      <c r="B1552" s="51" t="s">
        <v>21</v>
      </c>
      <c r="C1552" s="3" t="s">
        <v>250</v>
      </c>
      <c r="D1552" s="31" t="s">
        <v>2669</v>
      </c>
      <c r="E1552" s="23" t="s">
        <v>2732</v>
      </c>
      <c r="F1552" s="24">
        <v>40502</v>
      </c>
      <c r="G1552" s="3" t="s">
        <v>1658</v>
      </c>
      <c r="H1552" s="4" t="s">
        <v>1450</v>
      </c>
      <c r="I1552" s="4" t="s">
        <v>66</v>
      </c>
      <c r="J1552" s="16">
        <v>1146.8</v>
      </c>
      <c r="K1552" s="16">
        <v>-1146.7958256799993</v>
      </c>
      <c r="L1552" s="9">
        <v>0</v>
      </c>
      <c r="M1552" s="9">
        <v>0</v>
      </c>
      <c r="N1552" s="10">
        <v>0</v>
      </c>
      <c r="O1552" s="53">
        <f>SUM(J1552:N1552)</f>
        <v>4.1743200006294501E-3</v>
      </c>
    </row>
    <row r="1553" spans="2:15" x14ac:dyDescent="0.25">
      <c r="B1553" s="51" t="s">
        <v>21</v>
      </c>
      <c r="C1553" s="3" t="s">
        <v>250</v>
      </c>
      <c r="D1553" s="31" t="s">
        <v>2669</v>
      </c>
      <c r="E1553" s="23" t="s">
        <v>2732</v>
      </c>
      <c r="F1553" s="24">
        <v>40502</v>
      </c>
      <c r="G1553" s="3" t="s">
        <v>1659</v>
      </c>
      <c r="H1553" s="4" t="s">
        <v>1444</v>
      </c>
      <c r="I1553" s="4" t="s">
        <v>44</v>
      </c>
      <c r="J1553" s="16">
        <v>677.1</v>
      </c>
      <c r="K1553" s="16">
        <v>-677.09950345999982</v>
      </c>
      <c r="L1553" s="9">
        <v>0</v>
      </c>
      <c r="M1553" s="9">
        <v>0</v>
      </c>
      <c r="N1553" s="10">
        <v>0</v>
      </c>
      <c r="O1553" s="53">
        <f>SUM(J1553:N1553)</f>
        <v>4.965400001992748E-4</v>
      </c>
    </row>
    <row r="1554" spans="2:15" x14ac:dyDescent="0.25">
      <c r="B1554" s="51" t="s">
        <v>21</v>
      </c>
      <c r="C1554" s="3" t="s">
        <v>250</v>
      </c>
      <c r="D1554" s="31" t="s">
        <v>2669</v>
      </c>
      <c r="E1554" s="23" t="s">
        <v>2732</v>
      </c>
      <c r="F1554" s="24">
        <v>40502</v>
      </c>
      <c r="G1554" s="3" t="s">
        <v>1660</v>
      </c>
      <c r="H1554" s="4" t="s">
        <v>1444</v>
      </c>
      <c r="I1554" s="4" t="s">
        <v>201</v>
      </c>
      <c r="J1554" s="16">
        <v>677.1</v>
      </c>
      <c r="K1554" s="16">
        <v>-677.09950345999982</v>
      </c>
      <c r="L1554" s="9">
        <v>0</v>
      </c>
      <c r="M1554" s="9">
        <v>0</v>
      </c>
      <c r="N1554" s="10">
        <v>0</v>
      </c>
      <c r="O1554" s="53">
        <f>SUM(J1554:N1554)</f>
        <v>4.965400001992748E-4</v>
      </c>
    </row>
    <row r="1555" spans="2:15" x14ac:dyDescent="0.25">
      <c r="B1555" s="51" t="s">
        <v>21</v>
      </c>
      <c r="C1555" s="3" t="s">
        <v>250</v>
      </c>
      <c r="D1555" s="31" t="s">
        <v>2669</v>
      </c>
      <c r="E1555" s="23" t="s">
        <v>2732</v>
      </c>
      <c r="F1555" s="24">
        <v>40502</v>
      </c>
      <c r="G1555" s="3" t="s">
        <v>1661</v>
      </c>
      <c r="H1555" s="4" t="s">
        <v>1450</v>
      </c>
      <c r="I1555" s="4" t="s">
        <v>39</v>
      </c>
      <c r="J1555" s="16">
        <v>1146.8</v>
      </c>
      <c r="K1555" s="16">
        <v>-1146.7958256799993</v>
      </c>
      <c r="L1555" s="9">
        <v>0</v>
      </c>
      <c r="M1555" s="9">
        <v>0</v>
      </c>
      <c r="N1555" s="10">
        <v>0</v>
      </c>
      <c r="O1555" s="53">
        <f>SUM(J1555:N1555)</f>
        <v>4.1743200006294501E-3</v>
      </c>
    </row>
    <row r="1556" spans="2:15" x14ac:dyDescent="0.25">
      <c r="B1556" s="51" t="s">
        <v>21</v>
      </c>
      <c r="C1556" s="3" t="s">
        <v>250</v>
      </c>
      <c r="D1556" s="31" t="s">
        <v>2669</v>
      </c>
      <c r="E1556" s="23" t="s">
        <v>2732</v>
      </c>
      <c r="F1556" s="24">
        <v>40502</v>
      </c>
      <c r="G1556" s="3" t="s">
        <v>1662</v>
      </c>
      <c r="H1556" s="4" t="s">
        <v>1446</v>
      </c>
      <c r="I1556" s="4" t="s">
        <v>32</v>
      </c>
      <c r="J1556" s="16">
        <v>331.7</v>
      </c>
      <c r="K1556" s="16">
        <v>-331.69642341999969</v>
      </c>
      <c r="L1556" s="9">
        <v>0</v>
      </c>
      <c r="M1556" s="9">
        <v>0</v>
      </c>
      <c r="N1556" s="10">
        <v>0</v>
      </c>
      <c r="O1556" s="53">
        <f>SUM(J1556:N1556)</f>
        <v>3.5765800002991455E-3</v>
      </c>
    </row>
    <row r="1557" spans="2:15" x14ac:dyDescent="0.25">
      <c r="B1557" s="51" t="s">
        <v>21</v>
      </c>
      <c r="C1557" s="3" t="s">
        <v>250</v>
      </c>
      <c r="D1557" s="31" t="s">
        <v>2669</v>
      </c>
      <c r="E1557" s="23" t="s">
        <v>2732</v>
      </c>
      <c r="F1557" s="24">
        <v>40502</v>
      </c>
      <c r="G1557" s="3" t="s">
        <v>1663</v>
      </c>
      <c r="H1557" s="4" t="s">
        <v>1457</v>
      </c>
      <c r="I1557" s="4" t="s">
        <v>75</v>
      </c>
      <c r="J1557" s="16">
        <v>995.1</v>
      </c>
      <c r="K1557" s="16">
        <v>-995.09927025999934</v>
      </c>
      <c r="L1557" s="9">
        <v>0</v>
      </c>
      <c r="M1557" s="9">
        <v>0</v>
      </c>
      <c r="N1557" s="10">
        <v>0</v>
      </c>
      <c r="O1557" s="53">
        <f>SUM(J1557:N1557)</f>
        <v>7.2974000067915767E-4</v>
      </c>
    </row>
    <row r="1558" spans="2:15" x14ac:dyDescent="0.25">
      <c r="B1558" s="51" t="s">
        <v>21</v>
      </c>
      <c r="C1558" s="3" t="s">
        <v>250</v>
      </c>
      <c r="D1558" s="31" t="s">
        <v>2669</v>
      </c>
      <c r="E1558" s="23" t="s">
        <v>2732</v>
      </c>
      <c r="F1558" s="24">
        <v>40502</v>
      </c>
      <c r="G1558" s="3" t="s">
        <v>1664</v>
      </c>
      <c r="H1558" s="4" t="s">
        <v>1444</v>
      </c>
      <c r="I1558" s="4" t="s">
        <v>66</v>
      </c>
      <c r="J1558" s="16">
        <v>677.1</v>
      </c>
      <c r="K1558" s="16">
        <v>-677.09950345999982</v>
      </c>
      <c r="L1558" s="9">
        <v>0</v>
      </c>
      <c r="M1558" s="9">
        <v>0</v>
      </c>
      <c r="N1558" s="10">
        <v>0</v>
      </c>
      <c r="O1558" s="53">
        <f>SUM(J1558:N1558)</f>
        <v>4.965400001992748E-4</v>
      </c>
    </row>
    <row r="1559" spans="2:15" x14ac:dyDescent="0.25">
      <c r="B1559" s="51" t="s">
        <v>21</v>
      </c>
      <c r="C1559" s="3" t="s">
        <v>250</v>
      </c>
      <c r="D1559" s="31" t="s">
        <v>2669</v>
      </c>
      <c r="E1559" s="23" t="s">
        <v>2732</v>
      </c>
      <c r="F1559" s="24">
        <v>40502</v>
      </c>
      <c r="G1559" s="3" t="s">
        <v>1665</v>
      </c>
      <c r="H1559" s="4" t="s">
        <v>1450</v>
      </c>
      <c r="I1559" s="4" t="s">
        <v>39</v>
      </c>
      <c r="J1559" s="16">
        <v>1146.8</v>
      </c>
      <c r="K1559" s="16">
        <v>-1146.7958256799993</v>
      </c>
      <c r="L1559" s="9">
        <v>0</v>
      </c>
      <c r="M1559" s="9">
        <v>0</v>
      </c>
      <c r="N1559" s="10">
        <v>0</v>
      </c>
      <c r="O1559" s="53">
        <f>SUM(J1559:N1559)</f>
        <v>4.1743200006294501E-3</v>
      </c>
    </row>
    <row r="1560" spans="2:15" x14ac:dyDescent="0.25">
      <c r="B1560" s="51" t="s">
        <v>21</v>
      </c>
      <c r="C1560" s="3" t="s">
        <v>250</v>
      </c>
      <c r="D1560" s="31" t="s">
        <v>2669</v>
      </c>
      <c r="E1560" s="23" t="s">
        <v>2732</v>
      </c>
      <c r="F1560" s="24">
        <v>40502</v>
      </c>
      <c r="G1560" s="3" t="s">
        <v>1666</v>
      </c>
      <c r="H1560" s="4" t="s">
        <v>1442</v>
      </c>
      <c r="I1560" s="4" t="s">
        <v>51</v>
      </c>
      <c r="J1560" s="16">
        <v>840.85</v>
      </c>
      <c r="K1560" s="16">
        <v>-840.84771670999964</v>
      </c>
      <c r="L1560" s="9">
        <v>0</v>
      </c>
      <c r="M1560" s="9">
        <v>0</v>
      </c>
      <c r="N1560" s="10">
        <v>0</v>
      </c>
      <c r="O1560" s="53">
        <f>SUM(J1560:N1560)</f>
        <v>2.2832900003777468E-3</v>
      </c>
    </row>
    <row r="1561" spans="2:15" x14ac:dyDescent="0.25">
      <c r="B1561" s="51" t="s">
        <v>21</v>
      </c>
      <c r="C1561" s="3" t="s">
        <v>250</v>
      </c>
      <c r="D1561" s="31" t="s">
        <v>2669</v>
      </c>
      <c r="E1561" s="23" t="s">
        <v>2732</v>
      </c>
      <c r="F1561" s="24">
        <v>40502</v>
      </c>
      <c r="G1561" s="3" t="s">
        <v>1667</v>
      </c>
      <c r="H1561" s="4" t="s">
        <v>1450</v>
      </c>
      <c r="I1561" s="4" t="s">
        <v>39</v>
      </c>
      <c r="J1561" s="16">
        <v>1146.8</v>
      </c>
      <c r="K1561" s="16">
        <v>-1146.7958256799993</v>
      </c>
      <c r="L1561" s="9">
        <v>0</v>
      </c>
      <c r="M1561" s="9">
        <v>0</v>
      </c>
      <c r="N1561" s="10">
        <v>0</v>
      </c>
      <c r="O1561" s="53">
        <f>SUM(J1561:N1561)</f>
        <v>4.1743200006294501E-3</v>
      </c>
    </row>
    <row r="1562" spans="2:15" x14ac:dyDescent="0.25">
      <c r="B1562" s="51" t="s">
        <v>21</v>
      </c>
      <c r="C1562" s="3" t="s">
        <v>250</v>
      </c>
      <c r="D1562" s="31" t="s">
        <v>2669</v>
      </c>
      <c r="E1562" s="23" t="s">
        <v>2732</v>
      </c>
      <c r="F1562" s="24">
        <v>40502</v>
      </c>
      <c r="G1562" s="3" t="s">
        <v>1668</v>
      </c>
      <c r="H1562" s="4" t="s">
        <v>1444</v>
      </c>
      <c r="I1562" s="4" t="s">
        <v>510</v>
      </c>
      <c r="J1562" s="16">
        <v>677.1</v>
      </c>
      <c r="K1562" s="16">
        <v>-677.09950345999982</v>
      </c>
      <c r="L1562" s="9">
        <v>0</v>
      </c>
      <c r="M1562" s="9">
        <v>0</v>
      </c>
      <c r="N1562" s="10">
        <v>0</v>
      </c>
      <c r="O1562" s="53">
        <f>SUM(J1562:N1562)</f>
        <v>4.965400001992748E-4</v>
      </c>
    </row>
    <row r="1563" spans="2:15" x14ac:dyDescent="0.25">
      <c r="B1563" s="51" t="s">
        <v>21</v>
      </c>
      <c r="C1563" s="3" t="s">
        <v>250</v>
      </c>
      <c r="D1563" s="31" t="s">
        <v>2669</v>
      </c>
      <c r="E1563" s="23" t="s">
        <v>2732</v>
      </c>
      <c r="F1563" s="24">
        <v>40502</v>
      </c>
      <c r="G1563" s="3" t="s">
        <v>1669</v>
      </c>
      <c r="H1563" s="4" t="s">
        <v>1450</v>
      </c>
      <c r="I1563" s="4" t="s">
        <v>226</v>
      </c>
      <c r="J1563" s="16">
        <v>1146.8</v>
      </c>
      <c r="K1563" s="16">
        <v>-1146.7958256799993</v>
      </c>
      <c r="L1563" s="9">
        <v>0</v>
      </c>
      <c r="M1563" s="9">
        <v>0</v>
      </c>
      <c r="N1563" s="10">
        <v>0</v>
      </c>
      <c r="O1563" s="53">
        <f>SUM(J1563:N1563)</f>
        <v>4.1743200006294501E-3</v>
      </c>
    </row>
    <row r="1564" spans="2:15" x14ac:dyDescent="0.25">
      <c r="B1564" s="51" t="s">
        <v>21</v>
      </c>
      <c r="C1564" s="3" t="s">
        <v>250</v>
      </c>
      <c r="D1564" s="31" t="s">
        <v>2669</v>
      </c>
      <c r="E1564" s="23" t="s">
        <v>2732</v>
      </c>
      <c r="F1564" s="24">
        <v>40502</v>
      </c>
      <c r="G1564" s="3" t="s">
        <v>1670</v>
      </c>
      <c r="H1564" s="4" t="s">
        <v>1446</v>
      </c>
      <c r="I1564" s="4" t="s">
        <v>227</v>
      </c>
      <c r="J1564" s="16">
        <v>331.7</v>
      </c>
      <c r="K1564" s="16">
        <v>-331.69642341999969</v>
      </c>
      <c r="L1564" s="9">
        <v>0</v>
      </c>
      <c r="M1564" s="9">
        <v>0</v>
      </c>
      <c r="N1564" s="10">
        <v>0</v>
      </c>
      <c r="O1564" s="53">
        <f>SUM(J1564:N1564)</f>
        <v>3.5765800002991455E-3</v>
      </c>
    </row>
    <row r="1565" spans="2:15" x14ac:dyDescent="0.25">
      <c r="B1565" s="51" t="s">
        <v>21</v>
      </c>
      <c r="C1565" s="3" t="s">
        <v>250</v>
      </c>
      <c r="D1565" s="31" t="s">
        <v>2669</v>
      </c>
      <c r="E1565" s="23" t="s">
        <v>2732</v>
      </c>
      <c r="F1565" s="24">
        <v>40502</v>
      </c>
      <c r="G1565" s="3" t="s">
        <v>1671</v>
      </c>
      <c r="H1565" s="4" t="s">
        <v>1450</v>
      </c>
      <c r="I1565" s="4" t="s">
        <v>97</v>
      </c>
      <c r="J1565" s="16">
        <v>1146.8</v>
      </c>
      <c r="K1565" s="16">
        <v>-1146.7958256799993</v>
      </c>
      <c r="L1565" s="9">
        <v>0</v>
      </c>
      <c r="M1565" s="9">
        <v>0</v>
      </c>
      <c r="N1565" s="10">
        <v>0</v>
      </c>
      <c r="O1565" s="53">
        <f>SUM(J1565:N1565)</f>
        <v>4.1743200006294501E-3</v>
      </c>
    </row>
    <row r="1566" spans="2:15" x14ac:dyDescent="0.25">
      <c r="B1566" s="51" t="s">
        <v>21</v>
      </c>
      <c r="C1566" s="3" t="s">
        <v>250</v>
      </c>
      <c r="D1566" s="31" t="s">
        <v>2669</v>
      </c>
      <c r="E1566" s="23" t="s">
        <v>2732</v>
      </c>
      <c r="F1566" s="24">
        <v>40502</v>
      </c>
      <c r="G1566" s="3" t="s">
        <v>1672</v>
      </c>
      <c r="H1566" s="4" t="s">
        <v>1535</v>
      </c>
      <c r="I1566" s="4" t="s">
        <v>42</v>
      </c>
      <c r="J1566" s="16">
        <v>1591.1</v>
      </c>
      <c r="K1566" s="16">
        <v>-1591.0954998600002</v>
      </c>
      <c r="L1566" s="9">
        <v>0</v>
      </c>
      <c r="M1566" s="9">
        <v>0</v>
      </c>
      <c r="N1566" s="10">
        <v>0</v>
      </c>
      <c r="O1566" s="53">
        <f>SUM(J1566:N1566)</f>
        <v>4.5001399996635882E-3</v>
      </c>
    </row>
    <row r="1567" spans="2:15" x14ac:dyDescent="0.25">
      <c r="B1567" s="51" t="s">
        <v>21</v>
      </c>
      <c r="C1567" s="3" t="s">
        <v>250</v>
      </c>
      <c r="D1567" s="31" t="s">
        <v>2669</v>
      </c>
      <c r="E1567" s="23" t="s">
        <v>2732</v>
      </c>
      <c r="F1567" s="24">
        <v>40502</v>
      </c>
      <c r="G1567" s="3" t="s">
        <v>1673</v>
      </c>
      <c r="H1567" s="4" t="s">
        <v>1450</v>
      </c>
      <c r="I1567" s="4" t="s">
        <v>1674</v>
      </c>
      <c r="J1567" s="16">
        <v>1146.8</v>
      </c>
      <c r="K1567" s="16">
        <v>-1146.7958256799993</v>
      </c>
      <c r="L1567" s="9">
        <v>0</v>
      </c>
      <c r="M1567" s="9">
        <v>0</v>
      </c>
      <c r="N1567" s="10">
        <v>0</v>
      </c>
      <c r="O1567" s="53">
        <f>SUM(J1567:N1567)</f>
        <v>4.1743200006294501E-3</v>
      </c>
    </row>
    <row r="1568" spans="2:15" x14ac:dyDescent="0.25">
      <c r="B1568" s="51" t="s">
        <v>21</v>
      </c>
      <c r="C1568" s="3" t="s">
        <v>250</v>
      </c>
      <c r="D1568" s="31" t="s">
        <v>2669</v>
      </c>
      <c r="E1568" s="23" t="s">
        <v>2732</v>
      </c>
      <c r="F1568" s="24">
        <v>40502</v>
      </c>
      <c r="G1568" s="3" t="s">
        <v>1675</v>
      </c>
      <c r="H1568" s="4" t="s">
        <v>1442</v>
      </c>
      <c r="I1568" s="4" t="s">
        <v>237</v>
      </c>
      <c r="J1568" s="16">
        <v>840.85</v>
      </c>
      <c r="K1568" s="16">
        <v>-840.84771670999964</v>
      </c>
      <c r="L1568" s="9">
        <v>0</v>
      </c>
      <c r="M1568" s="9">
        <v>0</v>
      </c>
      <c r="N1568" s="10">
        <v>0</v>
      </c>
      <c r="O1568" s="53">
        <f>SUM(J1568:N1568)</f>
        <v>2.2832900003777468E-3</v>
      </c>
    </row>
    <row r="1569" spans="2:15" x14ac:dyDescent="0.25">
      <c r="B1569" s="51" t="s">
        <v>21</v>
      </c>
      <c r="C1569" s="3" t="s">
        <v>250</v>
      </c>
      <c r="D1569" s="31" t="s">
        <v>2669</v>
      </c>
      <c r="E1569" s="23" t="s">
        <v>2732</v>
      </c>
      <c r="F1569" s="24">
        <v>40502</v>
      </c>
      <c r="G1569" s="3" t="s">
        <v>1676</v>
      </c>
      <c r="H1569" s="4" t="s">
        <v>1457</v>
      </c>
      <c r="I1569" s="4" t="s">
        <v>215</v>
      </c>
      <c r="J1569" s="16">
        <v>995.1</v>
      </c>
      <c r="K1569" s="16">
        <v>-995.09927025999934</v>
      </c>
      <c r="L1569" s="9">
        <v>0</v>
      </c>
      <c r="M1569" s="9">
        <v>0</v>
      </c>
      <c r="N1569" s="10">
        <v>0</v>
      </c>
      <c r="O1569" s="53">
        <f>SUM(J1569:N1569)</f>
        <v>7.2974000067915767E-4</v>
      </c>
    </row>
    <row r="1570" spans="2:15" x14ac:dyDescent="0.25">
      <c r="B1570" s="51" t="s">
        <v>21</v>
      </c>
      <c r="C1570" s="3" t="s">
        <v>250</v>
      </c>
      <c r="D1570" s="31" t="s">
        <v>2669</v>
      </c>
      <c r="E1570" s="23" t="s">
        <v>2732</v>
      </c>
      <c r="F1570" s="24">
        <v>40502</v>
      </c>
      <c r="G1570" s="3" t="s">
        <v>1677</v>
      </c>
      <c r="H1570" s="4" t="s">
        <v>1450</v>
      </c>
      <c r="I1570" s="4" t="s">
        <v>220</v>
      </c>
      <c r="J1570" s="16">
        <v>1146.8</v>
      </c>
      <c r="K1570" s="16">
        <v>-1146.7958256799993</v>
      </c>
      <c r="L1570" s="9">
        <v>0</v>
      </c>
      <c r="M1570" s="9">
        <v>0</v>
      </c>
      <c r="N1570" s="10">
        <v>0</v>
      </c>
      <c r="O1570" s="53">
        <f>SUM(J1570:N1570)</f>
        <v>4.1743200006294501E-3</v>
      </c>
    </row>
    <row r="1571" spans="2:15" x14ac:dyDescent="0.25">
      <c r="B1571" s="51" t="s">
        <v>21</v>
      </c>
      <c r="C1571" s="3" t="s">
        <v>250</v>
      </c>
      <c r="D1571" s="31" t="s">
        <v>2669</v>
      </c>
      <c r="E1571" s="23" t="s">
        <v>2732</v>
      </c>
      <c r="F1571" s="24">
        <v>40502</v>
      </c>
      <c r="G1571" s="3" t="s">
        <v>1678</v>
      </c>
      <c r="H1571" s="4" t="s">
        <v>1450</v>
      </c>
      <c r="I1571" s="4" t="s">
        <v>236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53">
        <f>SUM(J1571:N1571)</f>
        <v>4.1743200006294501E-3</v>
      </c>
    </row>
    <row r="1572" spans="2:15" x14ac:dyDescent="0.25">
      <c r="B1572" s="51" t="s">
        <v>21</v>
      </c>
      <c r="C1572" s="3" t="s">
        <v>250</v>
      </c>
      <c r="D1572" s="31" t="s">
        <v>2669</v>
      </c>
      <c r="E1572" s="23" t="s">
        <v>2732</v>
      </c>
      <c r="F1572" s="24">
        <v>40502</v>
      </c>
      <c r="G1572" s="3" t="s">
        <v>1679</v>
      </c>
      <c r="H1572" s="4" t="s">
        <v>1446</v>
      </c>
      <c r="I1572" s="4" t="s">
        <v>510</v>
      </c>
      <c r="J1572" s="16">
        <v>331.7</v>
      </c>
      <c r="K1572" s="16">
        <v>-331.69642341999969</v>
      </c>
      <c r="L1572" s="9">
        <v>0</v>
      </c>
      <c r="M1572" s="9">
        <v>0</v>
      </c>
      <c r="N1572" s="10">
        <v>0</v>
      </c>
      <c r="O1572" s="53">
        <f>SUM(J1572:N1572)</f>
        <v>3.5765800002991455E-3</v>
      </c>
    </row>
    <row r="1573" spans="2:15" x14ac:dyDescent="0.25">
      <c r="B1573" s="51" t="s">
        <v>21</v>
      </c>
      <c r="C1573" s="3" t="s">
        <v>250</v>
      </c>
      <c r="D1573" s="31" t="s">
        <v>2669</v>
      </c>
      <c r="E1573" s="23" t="s">
        <v>2732</v>
      </c>
      <c r="F1573" s="24">
        <v>40502</v>
      </c>
      <c r="G1573" s="3" t="s">
        <v>1680</v>
      </c>
      <c r="H1573" s="4" t="s">
        <v>1450</v>
      </c>
      <c r="I1573" s="4" t="s">
        <v>236</v>
      </c>
      <c r="J1573" s="16">
        <v>1146.8</v>
      </c>
      <c r="K1573" s="16">
        <v>-1146.7958256799993</v>
      </c>
      <c r="L1573" s="9">
        <v>0</v>
      </c>
      <c r="M1573" s="9">
        <v>0</v>
      </c>
      <c r="N1573" s="10">
        <v>0</v>
      </c>
      <c r="O1573" s="53">
        <f>SUM(J1573:N1573)</f>
        <v>4.1743200006294501E-3</v>
      </c>
    </row>
    <row r="1574" spans="2:15" x14ac:dyDescent="0.25">
      <c r="B1574" s="51" t="s">
        <v>21</v>
      </c>
      <c r="C1574" s="3" t="s">
        <v>250</v>
      </c>
      <c r="D1574" s="31" t="s">
        <v>2669</v>
      </c>
      <c r="E1574" s="23" t="s">
        <v>2732</v>
      </c>
      <c r="F1574" s="24">
        <v>40502</v>
      </c>
      <c r="G1574" s="3" t="s">
        <v>1681</v>
      </c>
      <c r="H1574" s="4" t="s">
        <v>1446</v>
      </c>
      <c r="I1574" s="4" t="s">
        <v>414</v>
      </c>
      <c r="J1574" s="16">
        <v>331.7</v>
      </c>
      <c r="K1574" s="16">
        <v>-331.69642341999969</v>
      </c>
      <c r="L1574" s="9">
        <v>0</v>
      </c>
      <c r="M1574" s="9">
        <v>0</v>
      </c>
      <c r="N1574" s="10">
        <v>0</v>
      </c>
      <c r="O1574" s="53">
        <f>SUM(J1574:N1574)</f>
        <v>3.5765800002991455E-3</v>
      </c>
    </row>
    <row r="1575" spans="2:15" x14ac:dyDescent="0.25">
      <c r="B1575" s="51" t="s">
        <v>21</v>
      </c>
      <c r="C1575" s="3" t="s">
        <v>250</v>
      </c>
      <c r="D1575" s="31" t="s">
        <v>2669</v>
      </c>
      <c r="E1575" s="23" t="s">
        <v>2732</v>
      </c>
      <c r="F1575" s="24">
        <v>40502</v>
      </c>
      <c r="G1575" s="3" t="s">
        <v>1682</v>
      </c>
      <c r="H1575" s="4" t="s">
        <v>1461</v>
      </c>
      <c r="I1575" s="4" t="s">
        <v>85</v>
      </c>
      <c r="J1575" s="16">
        <v>995.1</v>
      </c>
      <c r="K1575" s="16">
        <v>-995.09927025999934</v>
      </c>
      <c r="L1575" s="9">
        <v>0</v>
      </c>
      <c r="M1575" s="9">
        <v>0</v>
      </c>
      <c r="N1575" s="10">
        <v>0</v>
      </c>
      <c r="O1575" s="53">
        <f>SUM(J1575:N1575)</f>
        <v>7.2974000067915767E-4</v>
      </c>
    </row>
    <row r="1576" spans="2:15" x14ac:dyDescent="0.25">
      <c r="B1576" s="51" t="s">
        <v>21</v>
      </c>
      <c r="C1576" s="3" t="s">
        <v>250</v>
      </c>
      <c r="D1576" s="31" t="s">
        <v>2669</v>
      </c>
      <c r="E1576" s="23" t="s">
        <v>2732</v>
      </c>
      <c r="F1576" s="24">
        <v>40502</v>
      </c>
      <c r="G1576" s="3" t="s">
        <v>1683</v>
      </c>
      <c r="H1576" s="4" t="s">
        <v>1446</v>
      </c>
      <c r="I1576" s="4" t="s">
        <v>215</v>
      </c>
      <c r="J1576" s="16">
        <v>331.7</v>
      </c>
      <c r="K1576" s="16">
        <v>-331.69642341999969</v>
      </c>
      <c r="L1576" s="9">
        <v>0</v>
      </c>
      <c r="M1576" s="9">
        <v>0</v>
      </c>
      <c r="N1576" s="10">
        <v>0</v>
      </c>
      <c r="O1576" s="53">
        <f>SUM(J1576:N1576)</f>
        <v>3.5765800002991455E-3</v>
      </c>
    </row>
    <row r="1577" spans="2:15" x14ac:dyDescent="0.25">
      <c r="B1577" s="51" t="s">
        <v>21</v>
      </c>
      <c r="C1577" s="3" t="s">
        <v>250</v>
      </c>
      <c r="D1577" s="31" t="s">
        <v>2669</v>
      </c>
      <c r="E1577" s="23" t="s">
        <v>2732</v>
      </c>
      <c r="F1577" s="24">
        <v>40502</v>
      </c>
      <c r="G1577" s="3" t="s">
        <v>1684</v>
      </c>
      <c r="H1577" s="4" t="s">
        <v>1498</v>
      </c>
      <c r="I1577" s="4" t="s">
        <v>85</v>
      </c>
      <c r="J1577" s="16">
        <v>448.85</v>
      </c>
      <c r="K1577" s="16">
        <v>-448.85133751000012</v>
      </c>
      <c r="L1577" s="9">
        <v>0</v>
      </c>
      <c r="M1577" s="9">
        <v>0</v>
      </c>
      <c r="N1577" s="10">
        <v>0</v>
      </c>
      <c r="O1577" s="53">
        <f>SUM(J1577:N1577)</f>
        <v>-1.3375100000985185E-3</v>
      </c>
    </row>
    <row r="1578" spans="2:15" x14ac:dyDescent="0.25">
      <c r="B1578" s="51" t="s">
        <v>21</v>
      </c>
      <c r="C1578" s="3" t="s">
        <v>250</v>
      </c>
      <c r="D1578" s="31" t="s">
        <v>2669</v>
      </c>
      <c r="E1578" s="23" t="s">
        <v>2732</v>
      </c>
      <c r="F1578" s="24">
        <v>40502</v>
      </c>
      <c r="G1578" s="3" t="s">
        <v>1685</v>
      </c>
      <c r="H1578" s="4" t="s">
        <v>1450</v>
      </c>
      <c r="I1578" s="4" t="s">
        <v>510</v>
      </c>
      <c r="J1578" s="16">
        <v>1146.8</v>
      </c>
      <c r="K1578" s="16">
        <v>-1146.7958256799993</v>
      </c>
      <c r="L1578" s="9">
        <v>0</v>
      </c>
      <c r="M1578" s="9">
        <v>0</v>
      </c>
      <c r="N1578" s="10">
        <v>0</v>
      </c>
      <c r="O1578" s="53">
        <f>SUM(J1578:N1578)</f>
        <v>4.1743200006294501E-3</v>
      </c>
    </row>
    <row r="1579" spans="2:15" x14ac:dyDescent="0.25">
      <c r="B1579" s="51" t="s">
        <v>21</v>
      </c>
      <c r="C1579" s="3" t="s">
        <v>250</v>
      </c>
      <c r="D1579" s="31" t="s">
        <v>2669</v>
      </c>
      <c r="E1579" s="23" t="s">
        <v>2732</v>
      </c>
      <c r="F1579" s="24">
        <v>40502</v>
      </c>
      <c r="G1579" s="3" t="s">
        <v>1686</v>
      </c>
      <c r="H1579" s="4" t="s">
        <v>1450</v>
      </c>
      <c r="I1579" s="4" t="s">
        <v>227</v>
      </c>
      <c r="J1579" s="16">
        <v>1146.8</v>
      </c>
      <c r="K1579" s="16">
        <v>-1146.7958256799993</v>
      </c>
      <c r="L1579" s="9">
        <v>0</v>
      </c>
      <c r="M1579" s="9">
        <v>0</v>
      </c>
      <c r="N1579" s="10">
        <v>0</v>
      </c>
      <c r="O1579" s="53">
        <f>SUM(J1579:N1579)</f>
        <v>4.1743200006294501E-3</v>
      </c>
    </row>
    <row r="1580" spans="2:15" x14ac:dyDescent="0.25">
      <c r="B1580" s="51" t="s">
        <v>21</v>
      </c>
      <c r="C1580" s="3" t="s">
        <v>250</v>
      </c>
      <c r="D1580" s="31" t="s">
        <v>2669</v>
      </c>
      <c r="E1580" s="23" t="s">
        <v>2732</v>
      </c>
      <c r="F1580" s="24">
        <v>40502</v>
      </c>
      <c r="G1580" s="3" t="s">
        <v>1687</v>
      </c>
      <c r="H1580" s="4" t="s">
        <v>1444</v>
      </c>
      <c r="I1580" s="4" t="s">
        <v>217</v>
      </c>
      <c r="J1580" s="16">
        <v>677.1</v>
      </c>
      <c r="K1580" s="16">
        <v>-677.09950345999982</v>
      </c>
      <c r="L1580" s="9">
        <v>0</v>
      </c>
      <c r="M1580" s="9">
        <v>0</v>
      </c>
      <c r="N1580" s="10">
        <v>0</v>
      </c>
      <c r="O1580" s="53">
        <f>SUM(J1580:N1580)</f>
        <v>4.965400001992748E-4</v>
      </c>
    </row>
    <row r="1581" spans="2:15" x14ac:dyDescent="0.25">
      <c r="B1581" s="51" t="s">
        <v>21</v>
      </c>
      <c r="C1581" s="3" t="s">
        <v>250</v>
      </c>
      <c r="D1581" s="31" t="s">
        <v>2669</v>
      </c>
      <c r="E1581" s="23" t="s">
        <v>2732</v>
      </c>
      <c r="F1581" s="24">
        <v>40502</v>
      </c>
      <c r="G1581" s="3" t="s">
        <v>1688</v>
      </c>
      <c r="H1581" s="4" t="s">
        <v>1444</v>
      </c>
      <c r="I1581" s="4" t="s">
        <v>387</v>
      </c>
      <c r="J1581" s="16">
        <v>677.1</v>
      </c>
      <c r="K1581" s="16">
        <v>-677.09950345999982</v>
      </c>
      <c r="L1581" s="9">
        <v>0</v>
      </c>
      <c r="M1581" s="9">
        <v>0</v>
      </c>
      <c r="N1581" s="10">
        <v>0</v>
      </c>
      <c r="O1581" s="53">
        <f>SUM(J1581:N1581)</f>
        <v>4.965400001992748E-4</v>
      </c>
    </row>
    <row r="1582" spans="2:15" x14ac:dyDescent="0.25">
      <c r="B1582" s="51" t="s">
        <v>21</v>
      </c>
      <c r="C1582" s="3" t="s">
        <v>250</v>
      </c>
      <c r="D1582" s="31" t="s">
        <v>2669</v>
      </c>
      <c r="E1582" s="23" t="s">
        <v>2732</v>
      </c>
      <c r="F1582" s="24">
        <v>40502</v>
      </c>
      <c r="G1582" s="3" t="s">
        <v>1689</v>
      </c>
      <c r="H1582" s="4" t="s">
        <v>1446</v>
      </c>
      <c r="I1582" s="4" t="s">
        <v>60</v>
      </c>
      <c r="J1582" s="16">
        <v>331.7</v>
      </c>
      <c r="K1582" s="16">
        <v>-331.69642341999969</v>
      </c>
      <c r="L1582" s="9">
        <v>0</v>
      </c>
      <c r="M1582" s="9">
        <v>0</v>
      </c>
      <c r="N1582" s="10">
        <v>0</v>
      </c>
      <c r="O1582" s="53">
        <f>SUM(J1582:N1582)</f>
        <v>3.5765800002991455E-3</v>
      </c>
    </row>
    <row r="1583" spans="2:15" x14ac:dyDescent="0.25">
      <c r="B1583" s="51" t="s">
        <v>21</v>
      </c>
      <c r="C1583" s="3" t="s">
        <v>250</v>
      </c>
      <c r="D1583" s="31" t="s">
        <v>2669</v>
      </c>
      <c r="E1583" s="23" t="s">
        <v>2732</v>
      </c>
      <c r="F1583" s="24">
        <v>40502</v>
      </c>
      <c r="G1583" s="3" t="s">
        <v>1690</v>
      </c>
      <c r="H1583" s="4" t="s">
        <v>1444</v>
      </c>
      <c r="I1583" s="4" t="s">
        <v>85</v>
      </c>
      <c r="J1583" s="16">
        <v>677.1</v>
      </c>
      <c r="K1583" s="16">
        <v>-677.09950345999982</v>
      </c>
      <c r="L1583" s="9">
        <v>0</v>
      </c>
      <c r="M1583" s="9">
        <v>0</v>
      </c>
      <c r="N1583" s="10">
        <v>0</v>
      </c>
      <c r="O1583" s="53">
        <f>SUM(J1583:N1583)</f>
        <v>4.965400001992748E-4</v>
      </c>
    </row>
    <row r="1584" spans="2:15" x14ac:dyDescent="0.25">
      <c r="B1584" s="51" t="s">
        <v>21</v>
      </c>
      <c r="C1584" s="3" t="s">
        <v>250</v>
      </c>
      <c r="D1584" s="31" t="s">
        <v>2669</v>
      </c>
      <c r="E1584" s="23" t="s">
        <v>2732</v>
      </c>
      <c r="F1584" s="24">
        <v>40502</v>
      </c>
      <c r="G1584" s="3" t="s">
        <v>1691</v>
      </c>
      <c r="H1584" s="4" t="s">
        <v>1450</v>
      </c>
      <c r="I1584" s="4" t="s">
        <v>13</v>
      </c>
      <c r="J1584" s="16">
        <v>1146.8</v>
      </c>
      <c r="K1584" s="16">
        <v>-1146.7958256799993</v>
      </c>
      <c r="L1584" s="9">
        <v>0</v>
      </c>
      <c r="M1584" s="9">
        <v>0</v>
      </c>
      <c r="N1584" s="10">
        <v>0</v>
      </c>
      <c r="O1584" s="53">
        <f>SUM(J1584:N1584)</f>
        <v>4.1743200006294501E-3</v>
      </c>
    </row>
    <row r="1585" spans="2:15" x14ac:dyDescent="0.25">
      <c r="B1585" s="51" t="s">
        <v>21</v>
      </c>
      <c r="C1585" s="3" t="s">
        <v>250</v>
      </c>
      <c r="D1585" s="31" t="s">
        <v>2669</v>
      </c>
      <c r="E1585" s="23" t="s">
        <v>2732</v>
      </c>
      <c r="F1585" s="24">
        <v>40502</v>
      </c>
      <c r="G1585" s="3" t="s">
        <v>1692</v>
      </c>
      <c r="H1585" s="4" t="s">
        <v>1455</v>
      </c>
      <c r="I1585" s="4" t="s">
        <v>8</v>
      </c>
      <c r="J1585" s="16">
        <v>1222.0999999999999</v>
      </c>
      <c r="K1585" s="16">
        <v>-1222.0957704599991</v>
      </c>
      <c r="L1585" s="9">
        <v>0</v>
      </c>
      <c r="M1585" s="9">
        <v>0</v>
      </c>
      <c r="N1585" s="10">
        <v>0</v>
      </c>
      <c r="O1585" s="53">
        <f>SUM(J1585:N1585)</f>
        <v>4.2295400007787975E-3</v>
      </c>
    </row>
    <row r="1586" spans="2:15" x14ac:dyDescent="0.25">
      <c r="B1586" s="51" t="s">
        <v>21</v>
      </c>
      <c r="C1586" s="3" t="s">
        <v>250</v>
      </c>
      <c r="D1586" s="31" t="s">
        <v>2669</v>
      </c>
      <c r="E1586" s="23" t="s">
        <v>2732</v>
      </c>
      <c r="F1586" s="24">
        <v>40502</v>
      </c>
      <c r="G1586" s="3" t="s">
        <v>1693</v>
      </c>
      <c r="H1586" s="4" t="s">
        <v>1446</v>
      </c>
      <c r="I1586" s="4" t="s">
        <v>236</v>
      </c>
      <c r="J1586" s="16">
        <v>331.7</v>
      </c>
      <c r="K1586" s="16">
        <v>-331.69642341999969</v>
      </c>
      <c r="L1586" s="9">
        <v>0</v>
      </c>
      <c r="M1586" s="9">
        <v>0</v>
      </c>
      <c r="N1586" s="10">
        <v>0</v>
      </c>
      <c r="O1586" s="53">
        <f>SUM(J1586:N1586)</f>
        <v>3.5765800002991455E-3</v>
      </c>
    </row>
    <row r="1587" spans="2:15" x14ac:dyDescent="0.25">
      <c r="B1587" s="51" t="s">
        <v>21</v>
      </c>
      <c r="C1587" s="3" t="s">
        <v>250</v>
      </c>
      <c r="D1587" s="31" t="s">
        <v>2669</v>
      </c>
      <c r="E1587" s="23" t="s">
        <v>2732</v>
      </c>
      <c r="F1587" s="24">
        <v>40502</v>
      </c>
      <c r="G1587" s="3" t="s">
        <v>1694</v>
      </c>
      <c r="H1587" s="4" t="s">
        <v>1446</v>
      </c>
      <c r="I1587" s="4" t="s">
        <v>160</v>
      </c>
      <c r="J1587" s="16">
        <v>331.7</v>
      </c>
      <c r="K1587" s="16">
        <v>-331.69642341999969</v>
      </c>
      <c r="L1587" s="9">
        <v>0</v>
      </c>
      <c r="M1587" s="9">
        <v>0</v>
      </c>
      <c r="N1587" s="10">
        <v>0</v>
      </c>
      <c r="O1587" s="53">
        <f>SUM(J1587:N1587)</f>
        <v>3.5765800002991455E-3</v>
      </c>
    </row>
    <row r="1588" spans="2:15" x14ac:dyDescent="0.25">
      <c r="B1588" s="51" t="s">
        <v>21</v>
      </c>
      <c r="C1588" s="3" t="s">
        <v>250</v>
      </c>
      <c r="D1588" s="31" t="s">
        <v>2669</v>
      </c>
      <c r="E1588" s="23" t="s">
        <v>2732</v>
      </c>
      <c r="F1588" s="24">
        <v>40502</v>
      </c>
      <c r="G1588" s="3" t="s">
        <v>1695</v>
      </c>
      <c r="H1588" s="4" t="s">
        <v>1502</v>
      </c>
      <c r="I1588" s="4" t="s">
        <v>1079</v>
      </c>
      <c r="J1588" s="16">
        <v>591.5</v>
      </c>
      <c r="K1588" s="16">
        <v>-591.49623290000034</v>
      </c>
      <c r="L1588" s="9">
        <v>0</v>
      </c>
      <c r="M1588" s="9">
        <v>0</v>
      </c>
      <c r="N1588" s="10">
        <v>0</v>
      </c>
      <c r="O1588" s="53">
        <f>SUM(J1588:N1588)</f>
        <v>3.7670999996635146E-3</v>
      </c>
    </row>
    <row r="1589" spans="2:15" x14ac:dyDescent="0.25">
      <c r="B1589" s="51" t="s">
        <v>21</v>
      </c>
      <c r="C1589" s="3" t="s">
        <v>250</v>
      </c>
      <c r="D1589" s="31" t="s">
        <v>2669</v>
      </c>
      <c r="E1589" s="23" t="s">
        <v>2732</v>
      </c>
      <c r="F1589" s="24">
        <v>40502</v>
      </c>
      <c r="G1589" s="3" t="s">
        <v>1696</v>
      </c>
      <c r="H1589" s="4" t="s">
        <v>1444</v>
      </c>
      <c r="I1589" s="4" t="s">
        <v>221</v>
      </c>
      <c r="J1589" s="16">
        <v>677.1</v>
      </c>
      <c r="K1589" s="16">
        <v>-677.09950345999982</v>
      </c>
      <c r="L1589" s="9">
        <v>0</v>
      </c>
      <c r="M1589" s="9">
        <v>0</v>
      </c>
      <c r="N1589" s="10">
        <v>0</v>
      </c>
      <c r="O1589" s="53">
        <f>SUM(J1589:N1589)</f>
        <v>4.965400001992748E-4</v>
      </c>
    </row>
    <row r="1590" spans="2:15" x14ac:dyDescent="0.25">
      <c r="B1590" s="51" t="s">
        <v>21</v>
      </c>
      <c r="C1590" s="3" t="s">
        <v>250</v>
      </c>
      <c r="D1590" s="31" t="s">
        <v>2669</v>
      </c>
      <c r="E1590" s="23" t="s">
        <v>2732</v>
      </c>
      <c r="F1590" s="24">
        <v>40502</v>
      </c>
      <c r="G1590" s="3" t="s">
        <v>1697</v>
      </c>
      <c r="H1590" s="4" t="s">
        <v>1478</v>
      </c>
      <c r="I1590" s="4" t="s">
        <v>215</v>
      </c>
      <c r="J1590" s="16">
        <v>367</v>
      </c>
      <c r="K1590" s="16">
        <v>-367.00306420000004</v>
      </c>
      <c r="L1590" s="9">
        <v>0</v>
      </c>
      <c r="M1590" s="9">
        <v>0</v>
      </c>
      <c r="N1590" s="10">
        <v>0</v>
      </c>
      <c r="O1590" s="53">
        <f>SUM(J1590:N1590)</f>
        <v>-3.0642000000398184E-3</v>
      </c>
    </row>
    <row r="1591" spans="2:15" x14ac:dyDescent="0.25">
      <c r="B1591" s="51" t="s">
        <v>21</v>
      </c>
      <c r="C1591" s="3" t="s">
        <v>250</v>
      </c>
      <c r="D1591" s="31" t="s">
        <v>2669</v>
      </c>
      <c r="E1591" s="23" t="s">
        <v>2732</v>
      </c>
      <c r="F1591" s="24">
        <v>40502</v>
      </c>
      <c r="G1591" s="3" t="s">
        <v>1698</v>
      </c>
      <c r="H1591" s="4" t="s">
        <v>1446</v>
      </c>
      <c r="I1591" s="4" t="s">
        <v>217</v>
      </c>
      <c r="J1591" s="16">
        <v>331.7</v>
      </c>
      <c r="K1591" s="16">
        <v>-331.69642341999969</v>
      </c>
      <c r="L1591" s="9">
        <v>0</v>
      </c>
      <c r="M1591" s="9">
        <v>0</v>
      </c>
      <c r="N1591" s="10">
        <v>0</v>
      </c>
      <c r="O1591" s="53">
        <f>SUM(J1591:N1591)</f>
        <v>3.5765800002991455E-3</v>
      </c>
    </row>
    <row r="1592" spans="2:15" x14ac:dyDescent="0.25">
      <c r="B1592" s="51" t="s">
        <v>21</v>
      </c>
      <c r="C1592" s="3" t="s">
        <v>250</v>
      </c>
      <c r="D1592" s="31" t="s">
        <v>2669</v>
      </c>
      <c r="E1592" s="23" t="s">
        <v>2732</v>
      </c>
      <c r="F1592" s="24">
        <v>40502</v>
      </c>
      <c r="G1592" s="3" t="s">
        <v>1699</v>
      </c>
      <c r="H1592" s="4" t="s">
        <v>1482</v>
      </c>
      <c r="I1592" s="4" t="s">
        <v>217</v>
      </c>
      <c r="J1592" s="16">
        <v>840.85</v>
      </c>
      <c r="K1592" s="16">
        <v>-840.84771670999964</v>
      </c>
      <c r="L1592" s="9">
        <v>0</v>
      </c>
      <c r="M1592" s="9">
        <v>0</v>
      </c>
      <c r="N1592" s="10">
        <v>0</v>
      </c>
      <c r="O1592" s="53">
        <f>SUM(J1592:N1592)</f>
        <v>2.2832900003777468E-3</v>
      </c>
    </row>
    <row r="1593" spans="2:15" x14ac:dyDescent="0.25">
      <c r="B1593" s="51" t="s">
        <v>21</v>
      </c>
      <c r="C1593" s="3" t="s">
        <v>250</v>
      </c>
      <c r="D1593" s="31" t="s">
        <v>2669</v>
      </c>
      <c r="E1593" s="23" t="s">
        <v>2732</v>
      </c>
      <c r="F1593" s="24">
        <v>40502</v>
      </c>
      <c r="G1593" s="3" t="s">
        <v>1700</v>
      </c>
      <c r="H1593" s="4" t="s">
        <v>1535</v>
      </c>
      <c r="I1593" s="4" t="s">
        <v>150</v>
      </c>
      <c r="J1593" s="16">
        <v>1222.0999999999999</v>
      </c>
      <c r="K1593" s="16">
        <v>-1222.0957704599991</v>
      </c>
      <c r="L1593" s="9">
        <v>0</v>
      </c>
      <c r="M1593" s="9">
        <v>0</v>
      </c>
      <c r="N1593" s="10">
        <v>0</v>
      </c>
      <c r="O1593" s="53">
        <f>SUM(J1593:N1593)</f>
        <v>4.2295400007787975E-3</v>
      </c>
    </row>
    <row r="1594" spans="2:15" x14ac:dyDescent="0.25">
      <c r="B1594" s="51" t="s">
        <v>21</v>
      </c>
      <c r="C1594" s="3" t="s">
        <v>250</v>
      </c>
      <c r="D1594" s="31" t="s">
        <v>2669</v>
      </c>
      <c r="E1594" s="23" t="s">
        <v>2732</v>
      </c>
      <c r="F1594" s="24">
        <v>40502</v>
      </c>
      <c r="G1594" s="3" t="s">
        <v>1701</v>
      </c>
      <c r="H1594" s="4" t="s">
        <v>1461</v>
      </c>
      <c r="I1594" s="4" t="s">
        <v>232</v>
      </c>
      <c r="J1594" s="16">
        <v>995.1</v>
      </c>
      <c r="K1594" s="16">
        <v>-995.09927025999934</v>
      </c>
      <c r="L1594" s="9">
        <v>0</v>
      </c>
      <c r="M1594" s="9">
        <v>0</v>
      </c>
      <c r="N1594" s="10">
        <v>0</v>
      </c>
      <c r="O1594" s="53">
        <f>SUM(J1594:N1594)</f>
        <v>7.2974000067915767E-4</v>
      </c>
    </row>
    <row r="1595" spans="2:15" x14ac:dyDescent="0.25">
      <c r="B1595" s="51" t="s">
        <v>21</v>
      </c>
      <c r="C1595" s="3" t="s">
        <v>250</v>
      </c>
      <c r="D1595" s="31" t="s">
        <v>2669</v>
      </c>
      <c r="E1595" s="23" t="s">
        <v>2732</v>
      </c>
      <c r="F1595" s="24">
        <v>40502</v>
      </c>
      <c r="G1595" s="3" t="s">
        <v>1702</v>
      </c>
      <c r="H1595" s="4" t="s">
        <v>1450</v>
      </c>
      <c r="I1595" s="4" t="s">
        <v>215</v>
      </c>
      <c r="J1595" s="16">
        <v>1146.8</v>
      </c>
      <c r="K1595" s="16">
        <v>-1146.7958256799993</v>
      </c>
      <c r="L1595" s="9">
        <v>0</v>
      </c>
      <c r="M1595" s="9">
        <v>0</v>
      </c>
      <c r="N1595" s="10">
        <v>0</v>
      </c>
      <c r="O1595" s="53">
        <f>SUM(J1595:N1595)</f>
        <v>4.1743200006294501E-3</v>
      </c>
    </row>
    <row r="1596" spans="2:15" x14ac:dyDescent="0.25">
      <c r="B1596" s="51" t="s">
        <v>21</v>
      </c>
      <c r="C1596" s="3" t="s">
        <v>250</v>
      </c>
      <c r="D1596" s="31" t="s">
        <v>2669</v>
      </c>
      <c r="E1596" s="23" t="s">
        <v>2732</v>
      </c>
      <c r="F1596" s="24">
        <v>40502</v>
      </c>
      <c r="G1596" s="3" t="s">
        <v>1703</v>
      </c>
      <c r="H1596" s="4" t="s">
        <v>1444</v>
      </c>
      <c r="I1596" s="4" t="s">
        <v>960</v>
      </c>
      <c r="J1596" s="16">
        <v>677.1</v>
      </c>
      <c r="K1596" s="16">
        <v>-677.09950345999982</v>
      </c>
      <c r="L1596" s="9">
        <v>0</v>
      </c>
      <c r="M1596" s="9">
        <v>0</v>
      </c>
      <c r="N1596" s="10">
        <v>0</v>
      </c>
      <c r="O1596" s="53">
        <f>SUM(J1596:N1596)</f>
        <v>4.965400001992748E-4</v>
      </c>
    </row>
    <row r="1597" spans="2:15" x14ac:dyDescent="0.25">
      <c r="B1597" s="51" t="s">
        <v>21</v>
      </c>
      <c r="C1597" s="3" t="s">
        <v>250</v>
      </c>
      <c r="D1597" s="31" t="s">
        <v>2669</v>
      </c>
      <c r="E1597" s="23" t="s">
        <v>2732</v>
      </c>
      <c r="F1597" s="24">
        <v>40502</v>
      </c>
      <c r="G1597" s="3" t="s">
        <v>1704</v>
      </c>
      <c r="H1597" s="4" t="s">
        <v>1461</v>
      </c>
      <c r="I1597" s="4" t="s">
        <v>228</v>
      </c>
      <c r="J1597" s="16">
        <v>995.1</v>
      </c>
      <c r="K1597" s="16">
        <v>-995.09927025999934</v>
      </c>
      <c r="L1597" s="9">
        <v>0</v>
      </c>
      <c r="M1597" s="9">
        <v>0</v>
      </c>
      <c r="N1597" s="10">
        <v>0</v>
      </c>
      <c r="O1597" s="53">
        <f>SUM(J1597:N1597)</f>
        <v>7.2974000067915767E-4</v>
      </c>
    </row>
    <row r="1598" spans="2:15" x14ac:dyDescent="0.25">
      <c r="B1598" s="51" t="s">
        <v>21</v>
      </c>
      <c r="C1598" s="3" t="s">
        <v>250</v>
      </c>
      <c r="D1598" s="31" t="s">
        <v>2669</v>
      </c>
      <c r="E1598" s="23" t="s">
        <v>2732</v>
      </c>
      <c r="F1598" s="24">
        <v>40502</v>
      </c>
      <c r="G1598" s="3" t="s">
        <v>1705</v>
      </c>
      <c r="H1598" s="4" t="s">
        <v>1450</v>
      </c>
      <c r="I1598" s="4" t="s">
        <v>414</v>
      </c>
      <c r="J1598" s="16">
        <v>1146.8</v>
      </c>
      <c r="K1598" s="16">
        <v>-1146.7958256799993</v>
      </c>
      <c r="L1598" s="9">
        <v>0</v>
      </c>
      <c r="M1598" s="9">
        <v>0</v>
      </c>
      <c r="N1598" s="10">
        <v>0</v>
      </c>
      <c r="O1598" s="53">
        <f>SUM(J1598:N1598)</f>
        <v>4.1743200006294501E-3</v>
      </c>
    </row>
    <row r="1599" spans="2:15" x14ac:dyDescent="0.25">
      <c r="B1599" s="51" t="s">
        <v>21</v>
      </c>
      <c r="C1599" s="3" t="s">
        <v>250</v>
      </c>
      <c r="D1599" s="31" t="s">
        <v>2669</v>
      </c>
      <c r="E1599" s="23" t="s">
        <v>2732</v>
      </c>
      <c r="F1599" s="24">
        <v>40502</v>
      </c>
      <c r="G1599" s="3" t="s">
        <v>1706</v>
      </c>
      <c r="H1599" s="4" t="s">
        <v>1444</v>
      </c>
      <c r="I1599" s="4" t="s">
        <v>201</v>
      </c>
      <c r="J1599" s="16">
        <v>677.1</v>
      </c>
      <c r="K1599" s="16">
        <v>-677.09950345999982</v>
      </c>
      <c r="L1599" s="9">
        <v>0</v>
      </c>
      <c r="M1599" s="9">
        <v>0</v>
      </c>
      <c r="N1599" s="10">
        <v>0</v>
      </c>
      <c r="O1599" s="53">
        <f>SUM(J1599:N1599)</f>
        <v>4.965400001992748E-4</v>
      </c>
    </row>
    <row r="1600" spans="2:15" x14ac:dyDescent="0.25">
      <c r="B1600" s="51" t="s">
        <v>21</v>
      </c>
      <c r="C1600" s="3" t="s">
        <v>250</v>
      </c>
      <c r="D1600" s="31" t="s">
        <v>2669</v>
      </c>
      <c r="E1600" s="23" t="s">
        <v>2732</v>
      </c>
      <c r="F1600" s="24">
        <v>40502</v>
      </c>
      <c r="G1600" s="3" t="s">
        <v>1707</v>
      </c>
      <c r="H1600" s="4" t="s">
        <v>1450</v>
      </c>
      <c r="I1600" s="4" t="s">
        <v>414</v>
      </c>
      <c r="J1600" s="16">
        <v>1146.8</v>
      </c>
      <c r="K1600" s="16">
        <v>-1146.7958256799993</v>
      </c>
      <c r="L1600" s="9">
        <v>0</v>
      </c>
      <c r="M1600" s="9">
        <v>0</v>
      </c>
      <c r="N1600" s="10">
        <v>0</v>
      </c>
      <c r="O1600" s="53">
        <f>SUM(J1600:N1600)</f>
        <v>4.1743200006294501E-3</v>
      </c>
    </row>
    <row r="1601" spans="2:15" x14ac:dyDescent="0.25">
      <c r="B1601" s="51" t="s">
        <v>21</v>
      </c>
      <c r="C1601" s="3" t="s">
        <v>250</v>
      </c>
      <c r="D1601" s="31" t="s">
        <v>2669</v>
      </c>
      <c r="E1601" s="23" t="s">
        <v>2732</v>
      </c>
      <c r="F1601" s="24">
        <v>40502</v>
      </c>
      <c r="G1601" s="3" t="s">
        <v>1708</v>
      </c>
      <c r="H1601" s="4" t="s">
        <v>1450</v>
      </c>
      <c r="I1601" s="4" t="s">
        <v>622</v>
      </c>
      <c r="J1601" s="16">
        <v>1146.8</v>
      </c>
      <c r="K1601" s="16">
        <v>-1146.7958256799993</v>
      </c>
      <c r="L1601" s="9">
        <v>0</v>
      </c>
      <c r="M1601" s="9">
        <v>0</v>
      </c>
      <c r="N1601" s="10">
        <v>0</v>
      </c>
      <c r="O1601" s="53">
        <f>SUM(J1601:N1601)</f>
        <v>4.1743200006294501E-3</v>
      </c>
    </row>
    <row r="1602" spans="2:15" x14ac:dyDescent="0.25">
      <c r="B1602" s="51" t="s">
        <v>21</v>
      </c>
      <c r="C1602" s="3" t="s">
        <v>250</v>
      </c>
      <c r="D1602" s="31" t="s">
        <v>2669</v>
      </c>
      <c r="E1602" s="23" t="s">
        <v>2732</v>
      </c>
      <c r="F1602" s="24">
        <v>40502</v>
      </c>
      <c r="G1602" s="3" t="s">
        <v>1709</v>
      </c>
      <c r="H1602" s="4" t="s">
        <v>1478</v>
      </c>
      <c r="I1602" s="4" t="s">
        <v>383</v>
      </c>
      <c r="J1602" s="16">
        <v>448.85</v>
      </c>
      <c r="K1602" s="16">
        <v>-448.85133751000012</v>
      </c>
      <c r="L1602" s="9">
        <v>0</v>
      </c>
      <c r="M1602" s="9">
        <v>0</v>
      </c>
      <c r="N1602" s="10">
        <v>0</v>
      </c>
      <c r="O1602" s="53">
        <f>SUM(J1602:N1602)</f>
        <v>-1.3375100000985185E-3</v>
      </c>
    </row>
    <row r="1603" spans="2:15" x14ac:dyDescent="0.25">
      <c r="B1603" s="51" t="s">
        <v>21</v>
      </c>
      <c r="C1603" s="3" t="s">
        <v>250</v>
      </c>
      <c r="D1603" s="31" t="s">
        <v>2669</v>
      </c>
      <c r="E1603" s="23" t="s">
        <v>2732</v>
      </c>
      <c r="F1603" s="24">
        <v>40502</v>
      </c>
      <c r="G1603" s="3" t="s">
        <v>1710</v>
      </c>
      <c r="H1603" s="4" t="s">
        <v>1446</v>
      </c>
      <c r="I1603" s="4" t="s">
        <v>414</v>
      </c>
      <c r="J1603" s="16">
        <v>331.7</v>
      </c>
      <c r="K1603" s="16">
        <v>-331.69642341999969</v>
      </c>
      <c r="L1603" s="9">
        <v>0</v>
      </c>
      <c r="M1603" s="9">
        <v>0</v>
      </c>
      <c r="N1603" s="10">
        <v>0</v>
      </c>
      <c r="O1603" s="53">
        <f>SUM(J1603:N1603)</f>
        <v>3.5765800002991455E-3</v>
      </c>
    </row>
    <row r="1604" spans="2:15" x14ac:dyDescent="0.25">
      <c r="B1604" s="51" t="s">
        <v>21</v>
      </c>
      <c r="C1604" s="3" t="s">
        <v>250</v>
      </c>
      <c r="D1604" s="31" t="s">
        <v>2669</v>
      </c>
      <c r="E1604" s="23" t="s">
        <v>2732</v>
      </c>
      <c r="F1604" s="24">
        <v>40502</v>
      </c>
      <c r="G1604" s="3" t="s">
        <v>1711</v>
      </c>
      <c r="H1604" s="4" t="s">
        <v>1450</v>
      </c>
      <c r="I1604" s="4" t="s">
        <v>414</v>
      </c>
      <c r="J1604" s="16">
        <v>1146.8</v>
      </c>
      <c r="K1604" s="16">
        <v>-1146.7958256799993</v>
      </c>
      <c r="L1604" s="9">
        <v>0</v>
      </c>
      <c r="M1604" s="9">
        <v>0</v>
      </c>
      <c r="N1604" s="10">
        <v>0</v>
      </c>
      <c r="O1604" s="53">
        <f>SUM(J1604:N1604)</f>
        <v>4.1743200006294501E-3</v>
      </c>
    </row>
    <row r="1605" spans="2:15" x14ac:dyDescent="0.25">
      <c r="B1605" s="51" t="s">
        <v>21</v>
      </c>
      <c r="C1605" s="3" t="s">
        <v>250</v>
      </c>
      <c r="D1605" s="31" t="s">
        <v>2669</v>
      </c>
      <c r="E1605" s="23" t="s">
        <v>2732</v>
      </c>
      <c r="F1605" s="24">
        <v>40502</v>
      </c>
      <c r="G1605" s="3" t="s">
        <v>1712</v>
      </c>
      <c r="H1605" s="4" t="s">
        <v>1450</v>
      </c>
      <c r="I1605" s="4" t="s">
        <v>414</v>
      </c>
      <c r="J1605" s="16">
        <v>1146.8</v>
      </c>
      <c r="K1605" s="16">
        <v>-1146.7958256799993</v>
      </c>
      <c r="L1605" s="9">
        <v>0</v>
      </c>
      <c r="M1605" s="9">
        <v>0</v>
      </c>
      <c r="N1605" s="10">
        <v>0</v>
      </c>
      <c r="O1605" s="53">
        <f>SUM(J1605:N1605)</f>
        <v>4.1743200006294501E-3</v>
      </c>
    </row>
    <row r="1606" spans="2:15" x14ac:dyDescent="0.25">
      <c r="B1606" s="51" t="s">
        <v>21</v>
      </c>
      <c r="C1606" s="3" t="s">
        <v>250</v>
      </c>
      <c r="D1606" s="31" t="s">
        <v>2669</v>
      </c>
      <c r="E1606" s="23" t="s">
        <v>2732</v>
      </c>
      <c r="F1606" s="24">
        <v>40502</v>
      </c>
      <c r="G1606" s="3" t="s">
        <v>1713</v>
      </c>
      <c r="H1606" s="4" t="s">
        <v>1498</v>
      </c>
      <c r="I1606" s="4" t="s">
        <v>65</v>
      </c>
      <c r="J1606" s="16">
        <v>390.85</v>
      </c>
      <c r="K1606" s="16">
        <v>-390.84804671000046</v>
      </c>
      <c r="L1606" s="9">
        <v>0</v>
      </c>
      <c r="M1606" s="9">
        <v>0</v>
      </c>
      <c r="N1606" s="10">
        <v>0</v>
      </c>
      <c r="O1606" s="53">
        <f>SUM(J1606:N1606)</f>
        <v>1.9532899995624575E-3</v>
      </c>
    </row>
    <row r="1607" spans="2:15" x14ac:dyDescent="0.25">
      <c r="B1607" s="51" t="s">
        <v>21</v>
      </c>
      <c r="C1607" s="3" t="s">
        <v>250</v>
      </c>
      <c r="D1607" s="31" t="s">
        <v>2669</v>
      </c>
      <c r="E1607" s="23" t="s">
        <v>2732</v>
      </c>
      <c r="F1607" s="24">
        <v>40502</v>
      </c>
      <c r="G1607" s="3" t="s">
        <v>1714</v>
      </c>
      <c r="H1607" s="4" t="s">
        <v>1444</v>
      </c>
      <c r="I1607" s="4" t="s">
        <v>233</v>
      </c>
      <c r="J1607" s="16">
        <v>677.1</v>
      </c>
      <c r="K1607" s="16">
        <v>-677.09950345999982</v>
      </c>
      <c r="L1607" s="9">
        <v>0</v>
      </c>
      <c r="M1607" s="9">
        <v>0</v>
      </c>
      <c r="N1607" s="10">
        <v>0</v>
      </c>
      <c r="O1607" s="53">
        <f>SUM(J1607:N1607)</f>
        <v>4.965400001992748E-4</v>
      </c>
    </row>
    <row r="1608" spans="2:15" x14ac:dyDescent="0.25">
      <c r="B1608" s="51" t="s">
        <v>21</v>
      </c>
      <c r="C1608" s="3" t="s">
        <v>250</v>
      </c>
      <c r="D1608" s="31" t="s">
        <v>2669</v>
      </c>
      <c r="E1608" s="23" t="s">
        <v>2732</v>
      </c>
      <c r="F1608" s="24">
        <v>40502</v>
      </c>
      <c r="G1608" s="3" t="s">
        <v>1715</v>
      </c>
      <c r="H1608" s="4" t="s">
        <v>1498</v>
      </c>
      <c r="I1608" s="4" t="s">
        <v>54</v>
      </c>
      <c r="J1608" s="16">
        <v>448.85</v>
      </c>
      <c r="K1608" s="16">
        <v>-448.85133751000012</v>
      </c>
      <c r="L1608" s="9">
        <v>0</v>
      </c>
      <c r="M1608" s="9">
        <v>0</v>
      </c>
      <c r="N1608" s="10">
        <v>0</v>
      </c>
      <c r="O1608" s="53">
        <f>SUM(J1608:N1608)</f>
        <v>-1.3375100000985185E-3</v>
      </c>
    </row>
    <row r="1609" spans="2:15" x14ac:dyDescent="0.25">
      <c r="B1609" s="51" t="s">
        <v>21</v>
      </c>
      <c r="C1609" s="3" t="s">
        <v>250</v>
      </c>
      <c r="D1609" s="31" t="s">
        <v>2669</v>
      </c>
      <c r="E1609" s="23" t="s">
        <v>2732</v>
      </c>
      <c r="F1609" s="24">
        <v>40502</v>
      </c>
      <c r="G1609" s="3" t="s">
        <v>1716</v>
      </c>
      <c r="H1609" s="4" t="s">
        <v>1455</v>
      </c>
      <c r="I1609" s="4" t="s">
        <v>39</v>
      </c>
      <c r="J1609" s="16">
        <v>1222.0999999999999</v>
      </c>
      <c r="K1609" s="16">
        <v>-1222.0957704599991</v>
      </c>
      <c r="L1609" s="9">
        <v>0</v>
      </c>
      <c r="M1609" s="9">
        <v>0</v>
      </c>
      <c r="N1609" s="10">
        <v>0</v>
      </c>
      <c r="O1609" s="53">
        <f>SUM(J1609:N1609)</f>
        <v>4.2295400007787975E-3</v>
      </c>
    </row>
    <row r="1610" spans="2:15" x14ac:dyDescent="0.25">
      <c r="B1610" s="51" t="s">
        <v>21</v>
      </c>
      <c r="C1610" s="3" t="s">
        <v>250</v>
      </c>
      <c r="D1610" s="31" t="s">
        <v>2669</v>
      </c>
      <c r="E1610" s="23" t="s">
        <v>2732</v>
      </c>
      <c r="F1610" s="24">
        <v>40502</v>
      </c>
      <c r="G1610" s="3" t="s">
        <v>1717</v>
      </c>
      <c r="H1610" s="4" t="s">
        <v>1444</v>
      </c>
      <c r="I1610" s="4" t="s">
        <v>66</v>
      </c>
      <c r="J1610" s="16">
        <v>677.1</v>
      </c>
      <c r="K1610" s="16">
        <v>-677.09950345999982</v>
      </c>
      <c r="L1610" s="9">
        <v>0</v>
      </c>
      <c r="M1610" s="9">
        <v>0</v>
      </c>
      <c r="N1610" s="10">
        <v>0</v>
      </c>
      <c r="O1610" s="53">
        <f>SUM(J1610:N1610)</f>
        <v>4.965400001992748E-4</v>
      </c>
    </row>
    <row r="1611" spans="2:15" x14ac:dyDescent="0.25">
      <c r="B1611" s="51" t="s">
        <v>21</v>
      </c>
      <c r="C1611" s="3" t="s">
        <v>250</v>
      </c>
      <c r="D1611" s="31" t="s">
        <v>2669</v>
      </c>
      <c r="E1611" s="23" t="s">
        <v>2732</v>
      </c>
      <c r="F1611" s="24">
        <v>40502</v>
      </c>
      <c r="G1611" s="3" t="s">
        <v>1718</v>
      </c>
      <c r="H1611" s="4" t="s">
        <v>1450</v>
      </c>
      <c r="I1611" s="4" t="s">
        <v>66</v>
      </c>
      <c r="J1611" s="16">
        <v>1146.8</v>
      </c>
      <c r="K1611" s="16">
        <v>-1146.7958256799993</v>
      </c>
      <c r="L1611" s="9">
        <v>0</v>
      </c>
      <c r="M1611" s="9">
        <v>0</v>
      </c>
      <c r="N1611" s="10">
        <v>0</v>
      </c>
      <c r="O1611" s="53">
        <f>SUM(J1611:N1611)</f>
        <v>4.1743200006294501E-3</v>
      </c>
    </row>
    <row r="1612" spans="2:15" x14ac:dyDescent="0.25">
      <c r="B1612" s="51" t="s">
        <v>21</v>
      </c>
      <c r="C1612" s="3" t="s">
        <v>250</v>
      </c>
      <c r="D1612" s="31" t="s">
        <v>2669</v>
      </c>
      <c r="E1612" s="23" t="s">
        <v>2732</v>
      </c>
      <c r="F1612" s="24">
        <v>40502</v>
      </c>
      <c r="G1612" s="3" t="s">
        <v>1719</v>
      </c>
      <c r="H1612" s="4" t="s">
        <v>1444</v>
      </c>
      <c r="I1612" s="4" t="s">
        <v>42</v>
      </c>
      <c r="J1612" s="16">
        <v>677.1</v>
      </c>
      <c r="K1612" s="16">
        <v>-677.09950345999982</v>
      </c>
      <c r="L1612" s="9">
        <v>0</v>
      </c>
      <c r="M1612" s="9">
        <v>0</v>
      </c>
      <c r="N1612" s="10">
        <v>0</v>
      </c>
      <c r="O1612" s="53">
        <f>SUM(J1612:N1612)</f>
        <v>4.965400001992748E-4</v>
      </c>
    </row>
    <row r="1613" spans="2:15" x14ac:dyDescent="0.25">
      <c r="B1613" s="51" t="s">
        <v>21</v>
      </c>
      <c r="C1613" s="3" t="s">
        <v>250</v>
      </c>
      <c r="D1613" s="31" t="s">
        <v>2669</v>
      </c>
      <c r="E1613" s="23" t="s">
        <v>2732</v>
      </c>
      <c r="F1613" s="24">
        <v>40502</v>
      </c>
      <c r="G1613" s="3" t="s">
        <v>1720</v>
      </c>
      <c r="H1613" s="4" t="s">
        <v>1455</v>
      </c>
      <c r="I1613" s="4" t="s">
        <v>44</v>
      </c>
      <c r="J1613" s="16">
        <v>1222.0999999999999</v>
      </c>
      <c r="K1613" s="16">
        <v>-1222.0957704599991</v>
      </c>
      <c r="L1613" s="9">
        <v>0</v>
      </c>
      <c r="M1613" s="9">
        <v>0</v>
      </c>
      <c r="N1613" s="10">
        <v>0</v>
      </c>
      <c r="O1613" s="53">
        <f>SUM(J1613:N1613)</f>
        <v>4.2295400007787975E-3</v>
      </c>
    </row>
    <row r="1614" spans="2:15" x14ac:dyDescent="0.25">
      <c r="B1614" s="51" t="s">
        <v>21</v>
      </c>
      <c r="C1614" s="3" t="s">
        <v>250</v>
      </c>
      <c r="D1614" s="31" t="s">
        <v>2669</v>
      </c>
      <c r="E1614" s="23" t="s">
        <v>2732</v>
      </c>
      <c r="F1614" s="24">
        <v>40502</v>
      </c>
      <c r="G1614" s="3" t="s">
        <v>1721</v>
      </c>
      <c r="H1614" s="4" t="s">
        <v>1450</v>
      </c>
      <c r="I1614" s="4" t="s">
        <v>44</v>
      </c>
      <c r="J1614" s="16">
        <v>1146.8</v>
      </c>
      <c r="K1614" s="16">
        <v>-1146.7958256799993</v>
      </c>
      <c r="L1614" s="9">
        <v>0</v>
      </c>
      <c r="M1614" s="9">
        <v>0</v>
      </c>
      <c r="N1614" s="10">
        <v>0</v>
      </c>
      <c r="O1614" s="53">
        <f>SUM(J1614:N1614)</f>
        <v>4.1743200006294501E-3</v>
      </c>
    </row>
    <row r="1615" spans="2:15" x14ac:dyDescent="0.25">
      <c r="B1615" s="51" t="s">
        <v>21</v>
      </c>
      <c r="C1615" s="3" t="s">
        <v>250</v>
      </c>
      <c r="D1615" s="31" t="s">
        <v>2669</v>
      </c>
      <c r="E1615" s="23" t="s">
        <v>2732</v>
      </c>
      <c r="F1615" s="24">
        <v>40502</v>
      </c>
      <c r="G1615" s="3" t="s">
        <v>1722</v>
      </c>
      <c r="H1615" s="4" t="s">
        <v>1444</v>
      </c>
      <c r="I1615" s="4" t="s">
        <v>44</v>
      </c>
      <c r="J1615" s="16">
        <v>677.1</v>
      </c>
      <c r="K1615" s="16">
        <v>-677.09950345999982</v>
      </c>
      <c r="L1615" s="9">
        <v>0</v>
      </c>
      <c r="M1615" s="9">
        <v>0</v>
      </c>
      <c r="N1615" s="10">
        <v>0</v>
      </c>
      <c r="O1615" s="53">
        <f>SUM(J1615:N1615)</f>
        <v>4.965400001992748E-4</v>
      </c>
    </row>
    <row r="1616" spans="2:15" x14ac:dyDescent="0.25">
      <c r="B1616" s="51" t="s">
        <v>21</v>
      </c>
      <c r="C1616" s="3" t="s">
        <v>250</v>
      </c>
      <c r="D1616" s="31" t="s">
        <v>2669</v>
      </c>
      <c r="E1616" s="23" t="s">
        <v>2732</v>
      </c>
      <c r="F1616" s="24">
        <v>40502</v>
      </c>
      <c r="G1616" s="3" t="s">
        <v>1723</v>
      </c>
      <c r="H1616" s="4" t="s">
        <v>1444</v>
      </c>
      <c r="I1616" s="4" t="s">
        <v>30</v>
      </c>
      <c r="J1616" s="16">
        <v>677.1</v>
      </c>
      <c r="K1616" s="16">
        <v>-677.09950345999982</v>
      </c>
      <c r="L1616" s="9">
        <v>0</v>
      </c>
      <c r="M1616" s="9">
        <v>0</v>
      </c>
      <c r="N1616" s="10">
        <v>0</v>
      </c>
      <c r="O1616" s="53">
        <f>SUM(J1616:N1616)</f>
        <v>4.965400001992748E-4</v>
      </c>
    </row>
    <row r="1617" spans="2:15" x14ac:dyDescent="0.25">
      <c r="B1617" s="51" t="s">
        <v>21</v>
      </c>
      <c r="C1617" s="3" t="s">
        <v>250</v>
      </c>
      <c r="D1617" s="31" t="s">
        <v>2669</v>
      </c>
      <c r="E1617" s="23" t="s">
        <v>2732</v>
      </c>
      <c r="F1617" s="24">
        <v>40502</v>
      </c>
      <c r="G1617" s="3" t="s">
        <v>1724</v>
      </c>
      <c r="H1617" s="4" t="s">
        <v>1502</v>
      </c>
      <c r="I1617" s="4" t="s">
        <v>105</v>
      </c>
      <c r="J1617" s="16">
        <v>591.5</v>
      </c>
      <c r="K1617" s="16">
        <v>-591.49623290000034</v>
      </c>
      <c r="L1617" s="9">
        <v>0</v>
      </c>
      <c r="M1617" s="9">
        <v>0</v>
      </c>
      <c r="N1617" s="10">
        <v>0</v>
      </c>
      <c r="O1617" s="53">
        <f>SUM(J1617:N1617)</f>
        <v>3.7670999996635146E-3</v>
      </c>
    </row>
    <row r="1618" spans="2:15" x14ac:dyDescent="0.25">
      <c r="B1618" s="51" t="s">
        <v>21</v>
      </c>
      <c r="C1618" s="3" t="s">
        <v>250</v>
      </c>
      <c r="D1618" s="31" t="s">
        <v>2669</v>
      </c>
      <c r="E1618" s="23" t="s">
        <v>2732</v>
      </c>
      <c r="F1618" s="24">
        <v>40502</v>
      </c>
      <c r="G1618" s="3" t="s">
        <v>1725</v>
      </c>
      <c r="H1618" s="4" t="s">
        <v>1450</v>
      </c>
      <c r="I1618" s="4" t="s">
        <v>66</v>
      </c>
      <c r="J1618" s="16">
        <v>1146.8</v>
      </c>
      <c r="K1618" s="16">
        <v>-1146.7958256799993</v>
      </c>
      <c r="L1618" s="9">
        <v>0</v>
      </c>
      <c r="M1618" s="9">
        <v>0</v>
      </c>
      <c r="N1618" s="10">
        <v>0</v>
      </c>
      <c r="O1618" s="53">
        <f>SUM(J1618:N1618)</f>
        <v>4.1743200006294501E-3</v>
      </c>
    </row>
    <row r="1619" spans="2:15" x14ac:dyDescent="0.25">
      <c r="B1619" s="51" t="s">
        <v>21</v>
      </c>
      <c r="C1619" s="3" t="s">
        <v>250</v>
      </c>
      <c r="D1619" s="31" t="s">
        <v>2669</v>
      </c>
      <c r="E1619" s="23" t="s">
        <v>2732</v>
      </c>
      <c r="F1619" s="24">
        <v>40502</v>
      </c>
      <c r="G1619" s="3" t="s">
        <v>1726</v>
      </c>
      <c r="H1619" s="4" t="s">
        <v>1444</v>
      </c>
      <c r="I1619" s="4" t="s">
        <v>44</v>
      </c>
      <c r="J1619" s="16">
        <v>677.1</v>
      </c>
      <c r="K1619" s="16">
        <v>-677.09950345999982</v>
      </c>
      <c r="L1619" s="9">
        <v>0</v>
      </c>
      <c r="M1619" s="9">
        <v>0</v>
      </c>
      <c r="N1619" s="10">
        <v>0</v>
      </c>
      <c r="O1619" s="53">
        <f>SUM(J1619:N1619)</f>
        <v>4.965400001992748E-4</v>
      </c>
    </row>
    <row r="1620" spans="2:15" x14ac:dyDescent="0.25">
      <c r="B1620" s="51" t="s">
        <v>21</v>
      </c>
      <c r="C1620" s="3" t="s">
        <v>250</v>
      </c>
      <c r="D1620" s="31" t="s">
        <v>2669</v>
      </c>
      <c r="E1620" s="23" t="s">
        <v>2732</v>
      </c>
      <c r="F1620" s="24">
        <v>40502</v>
      </c>
      <c r="G1620" s="3" t="s">
        <v>1727</v>
      </c>
      <c r="H1620" s="4" t="s">
        <v>1450</v>
      </c>
      <c r="I1620" s="4" t="s">
        <v>66</v>
      </c>
      <c r="J1620" s="16">
        <v>1146.8</v>
      </c>
      <c r="K1620" s="16">
        <v>-1146.7958256799993</v>
      </c>
      <c r="L1620" s="9">
        <v>0</v>
      </c>
      <c r="M1620" s="9">
        <v>0</v>
      </c>
      <c r="N1620" s="10">
        <v>0</v>
      </c>
      <c r="O1620" s="53">
        <f>SUM(J1620:N1620)</f>
        <v>4.1743200006294501E-3</v>
      </c>
    </row>
    <row r="1621" spans="2:15" x14ac:dyDescent="0.25">
      <c r="B1621" s="51" t="s">
        <v>21</v>
      </c>
      <c r="C1621" s="3" t="s">
        <v>250</v>
      </c>
      <c r="D1621" s="31" t="s">
        <v>2669</v>
      </c>
      <c r="E1621" s="23" t="s">
        <v>2732</v>
      </c>
      <c r="F1621" s="24">
        <v>40502</v>
      </c>
      <c r="G1621" s="3" t="s">
        <v>1728</v>
      </c>
      <c r="H1621" s="4" t="s">
        <v>1446</v>
      </c>
      <c r="I1621" s="4" t="s">
        <v>25</v>
      </c>
      <c r="J1621" s="16">
        <v>331.7</v>
      </c>
      <c r="K1621" s="16">
        <v>-331.69642341999969</v>
      </c>
      <c r="L1621" s="9">
        <v>0</v>
      </c>
      <c r="M1621" s="9">
        <v>0</v>
      </c>
      <c r="N1621" s="10">
        <v>0</v>
      </c>
      <c r="O1621" s="53">
        <f>SUM(J1621:N1621)</f>
        <v>3.5765800002991455E-3</v>
      </c>
    </row>
    <row r="1622" spans="2:15" x14ac:dyDescent="0.25">
      <c r="B1622" s="51" t="s">
        <v>21</v>
      </c>
      <c r="C1622" s="3" t="s">
        <v>250</v>
      </c>
      <c r="D1622" s="31" t="s">
        <v>2669</v>
      </c>
      <c r="E1622" s="23" t="s">
        <v>2732</v>
      </c>
      <c r="F1622" s="24">
        <v>40502</v>
      </c>
      <c r="G1622" s="3" t="s">
        <v>1729</v>
      </c>
      <c r="H1622" s="4" t="s">
        <v>1446</v>
      </c>
      <c r="I1622" s="4" t="s">
        <v>51</v>
      </c>
      <c r="J1622" s="16">
        <v>331.7</v>
      </c>
      <c r="K1622" s="16">
        <v>-331.69642341999969</v>
      </c>
      <c r="L1622" s="9">
        <v>0</v>
      </c>
      <c r="M1622" s="9">
        <v>0</v>
      </c>
      <c r="N1622" s="10">
        <v>0</v>
      </c>
      <c r="O1622" s="53">
        <f>SUM(J1622:N1622)</f>
        <v>3.5765800002991455E-3</v>
      </c>
    </row>
    <row r="1623" spans="2:15" x14ac:dyDescent="0.25">
      <c r="B1623" s="51" t="s">
        <v>21</v>
      </c>
      <c r="C1623" s="3" t="s">
        <v>250</v>
      </c>
      <c r="D1623" s="31" t="s">
        <v>2669</v>
      </c>
      <c r="E1623" s="23" t="s">
        <v>2732</v>
      </c>
      <c r="F1623" s="24">
        <v>40502</v>
      </c>
      <c r="G1623" s="3" t="s">
        <v>1730</v>
      </c>
      <c r="H1623" s="4" t="s">
        <v>1446</v>
      </c>
      <c r="I1623" s="4" t="s">
        <v>414</v>
      </c>
      <c r="J1623" s="16">
        <v>331.7</v>
      </c>
      <c r="K1623" s="16">
        <v>-331.69642341999969</v>
      </c>
      <c r="L1623" s="9">
        <v>0</v>
      </c>
      <c r="M1623" s="9">
        <v>0</v>
      </c>
      <c r="N1623" s="10">
        <v>0</v>
      </c>
      <c r="O1623" s="53">
        <f>SUM(J1623:N1623)</f>
        <v>3.5765800002991455E-3</v>
      </c>
    </row>
    <row r="1624" spans="2:15" x14ac:dyDescent="0.25">
      <c r="B1624" s="51" t="s">
        <v>21</v>
      </c>
      <c r="C1624" s="3" t="s">
        <v>250</v>
      </c>
      <c r="D1624" s="31" t="s">
        <v>2669</v>
      </c>
      <c r="E1624" s="23" t="s">
        <v>2732</v>
      </c>
      <c r="F1624" s="24">
        <v>40502</v>
      </c>
      <c r="G1624" s="3" t="s">
        <v>1731</v>
      </c>
      <c r="H1624" s="4" t="s">
        <v>1444</v>
      </c>
      <c r="I1624" s="4" t="s">
        <v>44</v>
      </c>
      <c r="J1624" s="16">
        <v>677.1</v>
      </c>
      <c r="K1624" s="16">
        <v>-677.09950345999982</v>
      </c>
      <c r="L1624" s="9">
        <v>0</v>
      </c>
      <c r="M1624" s="9">
        <v>0</v>
      </c>
      <c r="N1624" s="10">
        <v>0</v>
      </c>
      <c r="O1624" s="53">
        <f>SUM(J1624:N1624)</f>
        <v>4.965400001992748E-4</v>
      </c>
    </row>
    <row r="1625" spans="2:15" x14ac:dyDescent="0.25">
      <c r="B1625" s="51" t="s">
        <v>21</v>
      </c>
      <c r="C1625" s="3" t="s">
        <v>250</v>
      </c>
      <c r="D1625" s="31" t="s">
        <v>2669</v>
      </c>
      <c r="E1625" s="23" t="s">
        <v>2732</v>
      </c>
      <c r="F1625" s="24">
        <v>40502</v>
      </c>
      <c r="G1625" s="3" t="s">
        <v>1732</v>
      </c>
      <c r="H1625" s="4" t="s">
        <v>1450</v>
      </c>
      <c r="I1625" s="4" t="s">
        <v>150</v>
      </c>
      <c r="J1625" s="16">
        <v>1146.8</v>
      </c>
      <c r="K1625" s="16">
        <v>-1146.7958256799993</v>
      </c>
      <c r="L1625" s="9">
        <v>0</v>
      </c>
      <c r="M1625" s="9">
        <v>0</v>
      </c>
      <c r="N1625" s="10">
        <v>0</v>
      </c>
      <c r="O1625" s="53">
        <f>SUM(J1625:N1625)</f>
        <v>4.1743200006294501E-3</v>
      </c>
    </row>
    <row r="1626" spans="2:15" x14ac:dyDescent="0.25">
      <c r="B1626" s="51" t="s">
        <v>21</v>
      </c>
      <c r="C1626" s="3" t="s">
        <v>250</v>
      </c>
      <c r="D1626" s="31" t="s">
        <v>2669</v>
      </c>
      <c r="E1626" s="23" t="s">
        <v>2732</v>
      </c>
      <c r="F1626" s="24">
        <v>40502</v>
      </c>
      <c r="G1626" s="3" t="s">
        <v>1733</v>
      </c>
      <c r="H1626" s="4" t="s">
        <v>1478</v>
      </c>
      <c r="I1626" s="4" t="s">
        <v>482</v>
      </c>
      <c r="J1626" s="16">
        <v>448.85</v>
      </c>
      <c r="K1626" s="16">
        <v>-448.85133751000012</v>
      </c>
      <c r="L1626" s="9">
        <v>0</v>
      </c>
      <c r="M1626" s="9">
        <v>0</v>
      </c>
      <c r="N1626" s="10">
        <v>0</v>
      </c>
      <c r="O1626" s="53">
        <f>SUM(J1626:N1626)</f>
        <v>-1.3375100000985185E-3</v>
      </c>
    </row>
    <row r="1627" spans="2:15" x14ac:dyDescent="0.25">
      <c r="B1627" s="51" t="s">
        <v>21</v>
      </c>
      <c r="C1627" s="3" t="s">
        <v>250</v>
      </c>
      <c r="D1627" s="31" t="s">
        <v>2669</v>
      </c>
      <c r="E1627" s="23" t="s">
        <v>2732</v>
      </c>
      <c r="F1627" s="24">
        <v>40502</v>
      </c>
      <c r="G1627" s="3" t="s">
        <v>1734</v>
      </c>
      <c r="H1627" s="4" t="s">
        <v>1450</v>
      </c>
      <c r="I1627" s="4" t="s">
        <v>66</v>
      </c>
      <c r="J1627" s="16">
        <v>1146.8</v>
      </c>
      <c r="K1627" s="16">
        <v>-1146.7958256799993</v>
      </c>
      <c r="L1627" s="9">
        <v>0</v>
      </c>
      <c r="M1627" s="9">
        <v>0</v>
      </c>
      <c r="N1627" s="10">
        <v>0</v>
      </c>
      <c r="O1627" s="53">
        <f>SUM(J1627:N1627)</f>
        <v>4.1743200006294501E-3</v>
      </c>
    </row>
    <row r="1628" spans="2:15" x14ac:dyDescent="0.25">
      <c r="B1628" s="51" t="s">
        <v>21</v>
      </c>
      <c r="C1628" s="3" t="s">
        <v>250</v>
      </c>
      <c r="D1628" s="31" t="s">
        <v>2669</v>
      </c>
      <c r="E1628" s="23" t="s">
        <v>2732</v>
      </c>
      <c r="F1628" s="24">
        <v>40502</v>
      </c>
      <c r="G1628" s="3" t="s">
        <v>1735</v>
      </c>
      <c r="H1628" s="4" t="s">
        <v>1446</v>
      </c>
      <c r="I1628" s="4" t="s">
        <v>75</v>
      </c>
      <c r="J1628" s="16">
        <v>331.7</v>
      </c>
      <c r="K1628" s="16">
        <v>-331.69642341999969</v>
      </c>
      <c r="L1628" s="9">
        <v>0</v>
      </c>
      <c r="M1628" s="9">
        <v>0</v>
      </c>
      <c r="N1628" s="10">
        <v>0</v>
      </c>
      <c r="O1628" s="53">
        <f>SUM(J1628:N1628)</f>
        <v>3.5765800002991455E-3</v>
      </c>
    </row>
    <row r="1629" spans="2:15" x14ac:dyDescent="0.25">
      <c r="B1629" s="51" t="s">
        <v>21</v>
      </c>
      <c r="C1629" s="3" t="s">
        <v>250</v>
      </c>
      <c r="D1629" s="31" t="s">
        <v>2669</v>
      </c>
      <c r="E1629" s="23" t="s">
        <v>2732</v>
      </c>
      <c r="F1629" s="24">
        <v>40502</v>
      </c>
      <c r="G1629" s="3" t="s">
        <v>1736</v>
      </c>
      <c r="H1629" s="4" t="s">
        <v>1446</v>
      </c>
      <c r="I1629" s="4" t="s">
        <v>44</v>
      </c>
      <c r="J1629" s="16">
        <v>331.7</v>
      </c>
      <c r="K1629" s="16">
        <v>-331.69642341999969</v>
      </c>
      <c r="L1629" s="9">
        <v>0</v>
      </c>
      <c r="M1629" s="9">
        <v>0</v>
      </c>
      <c r="N1629" s="10">
        <v>0</v>
      </c>
      <c r="O1629" s="53">
        <f>SUM(J1629:N1629)</f>
        <v>3.5765800002991455E-3</v>
      </c>
    </row>
    <row r="1630" spans="2:15" x14ac:dyDescent="0.25">
      <c r="B1630" s="51" t="s">
        <v>21</v>
      </c>
      <c r="C1630" s="3" t="s">
        <v>250</v>
      </c>
      <c r="D1630" s="31" t="s">
        <v>2669</v>
      </c>
      <c r="E1630" s="23" t="s">
        <v>2732</v>
      </c>
      <c r="F1630" s="24">
        <v>40502</v>
      </c>
      <c r="G1630" s="3" t="s">
        <v>1737</v>
      </c>
      <c r="H1630" s="4" t="s">
        <v>1446</v>
      </c>
      <c r="I1630" s="4" t="s">
        <v>510</v>
      </c>
      <c r="J1630" s="16">
        <v>331.7</v>
      </c>
      <c r="K1630" s="16">
        <v>-331.69642341999969</v>
      </c>
      <c r="L1630" s="9">
        <v>0</v>
      </c>
      <c r="M1630" s="9">
        <v>0</v>
      </c>
      <c r="N1630" s="10">
        <v>0</v>
      </c>
      <c r="O1630" s="53">
        <f>SUM(J1630:N1630)</f>
        <v>3.5765800002991455E-3</v>
      </c>
    </row>
    <row r="1631" spans="2:15" x14ac:dyDescent="0.25">
      <c r="B1631" s="51" t="s">
        <v>21</v>
      </c>
      <c r="C1631" s="3" t="s">
        <v>250</v>
      </c>
      <c r="D1631" s="31" t="s">
        <v>2669</v>
      </c>
      <c r="E1631" s="23" t="s">
        <v>2732</v>
      </c>
      <c r="F1631" s="24">
        <v>40502</v>
      </c>
      <c r="G1631" s="3" t="s">
        <v>1738</v>
      </c>
      <c r="H1631" s="4" t="s">
        <v>1444</v>
      </c>
      <c r="I1631" s="4" t="s">
        <v>308</v>
      </c>
      <c r="J1631" s="16">
        <v>677.1</v>
      </c>
      <c r="K1631" s="16">
        <v>-677.09950345999982</v>
      </c>
      <c r="L1631" s="9">
        <v>0</v>
      </c>
      <c r="M1631" s="9">
        <v>0</v>
      </c>
      <c r="N1631" s="10">
        <v>0</v>
      </c>
      <c r="O1631" s="53">
        <f>SUM(J1631:N1631)</f>
        <v>4.965400001992748E-4</v>
      </c>
    </row>
    <row r="1632" spans="2:15" x14ac:dyDescent="0.25">
      <c r="B1632" s="51" t="s">
        <v>21</v>
      </c>
      <c r="C1632" s="3" t="s">
        <v>250</v>
      </c>
      <c r="D1632" s="31" t="s">
        <v>2669</v>
      </c>
      <c r="E1632" s="23" t="s">
        <v>2732</v>
      </c>
      <c r="F1632" s="24">
        <v>40502</v>
      </c>
      <c r="G1632" s="3" t="s">
        <v>1739</v>
      </c>
      <c r="H1632" s="4" t="s">
        <v>1455</v>
      </c>
      <c r="I1632" s="4" t="s">
        <v>54</v>
      </c>
      <c r="J1632" s="16">
        <v>1222.0999999999999</v>
      </c>
      <c r="K1632" s="16">
        <v>-1222.0957704599991</v>
      </c>
      <c r="L1632" s="9">
        <v>0</v>
      </c>
      <c r="M1632" s="9">
        <v>0</v>
      </c>
      <c r="N1632" s="10">
        <v>0</v>
      </c>
      <c r="O1632" s="53">
        <f>SUM(J1632:N1632)</f>
        <v>4.2295400007787975E-3</v>
      </c>
    </row>
    <row r="1633" spans="2:15" x14ac:dyDescent="0.25">
      <c r="B1633" s="51" t="s">
        <v>21</v>
      </c>
      <c r="C1633" s="3" t="s">
        <v>250</v>
      </c>
      <c r="D1633" s="31" t="s">
        <v>2669</v>
      </c>
      <c r="E1633" s="23" t="s">
        <v>2732</v>
      </c>
      <c r="F1633" s="24">
        <v>40502</v>
      </c>
      <c r="G1633" s="3" t="s">
        <v>1740</v>
      </c>
      <c r="H1633" s="4" t="s">
        <v>1444</v>
      </c>
      <c r="I1633" s="4" t="s">
        <v>44</v>
      </c>
      <c r="J1633" s="16">
        <v>677.1</v>
      </c>
      <c r="K1633" s="16">
        <v>-677.09950345999982</v>
      </c>
      <c r="L1633" s="9">
        <v>0</v>
      </c>
      <c r="M1633" s="9">
        <v>0</v>
      </c>
      <c r="N1633" s="10">
        <v>0</v>
      </c>
      <c r="O1633" s="53">
        <f>SUM(J1633:N1633)</f>
        <v>4.965400001992748E-4</v>
      </c>
    </row>
    <row r="1634" spans="2:15" x14ac:dyDescent="0.25">
      <c r="B1634" s="51" t="s">
        <v>21</v>
      </c>
      <c r="C1634" s="3" t="s">
        <v>250</v>
      </c>
      <c r="D1634" s="31" t="s">
        <v>2669</v>
      </c>
      <c r="E1634" s="23" t="s">
        <v>2732</v>
      </c>
      <c r="F1634" s="24">
        <v>40502</v>
      </c>
      <c r="G1634" s="3" t="s">
        <v>1741</v>
      </c>
      <c r="H1634" s="4" t="s">
        <v>1742</v>
      </c>
      <c r="I1634" s="4" t="s">
        <v>44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53">
        <f>SUM(J1634:N1634)</f>
        <v>4.965400001992748E-4</v>
      </c>
    </row>
    <row r="1635" spans="2:15" x14ac:dyDescent="0.25">
      <c r="B1635" s="51" t="s">
        <v>21</v>
      </c>
      <c r="C1635" s="3" t="s">
        <v>250</v>
      </c>
      <c r="D1635" s="31" t="s">
        <v>2669</v>
      </c>
      <c r="E1635" s="23" t="s">
        <v>2732</v>
      </c>
      <c r="F1635" s="24">
        <v>40502</v>
      </c>
      <c r="G1635" s="3" t="s">
        <v>1743</v>
      </c>
      <c r="H1635" s="4" t="s">
        <v>1444</v>
      </c>
      <c r="I1635" s="4" t="s">
        <v>97</v>
      </c>
      <c r="J1635" s="16">
        <v>677.1</v>
      </c>
      <c r="K1635" s="16">
        <v>-677.09950345999982</v>
      </c>
      <c r="L1635" s="9">
        <v>0</v>
      </c>
      <c r="M1635" s="9">
        <v>0</v>
      </c>
      <c r="N1635" s="10">
        <v>0</v>
      </c>
      <c r="O1635" s="53">
        <f>SUM(J1635:N1635)</f>
        <v>4.965400001992748E-4</v>
      </c>
    </row>
    <row r="1636" spans="2:15" x14ac:dyDescent="0.25">
      <c r="B1636" s="51" t="s">
        <v>21</v>
      </c>
      <c r="C1636" s="3" t="s">
        <v>250</v>
      </c>
      <c r="D1636" s="31" t="s">
        <v>2669</v>
      </c>
      <c r="E1636" s="23" t="s">
        <v>2732</v>
      </c>
      <c r="F1636" s="24">
        <v>40502</v>
      </c>
      <c r="G1636" s="3" t="s">
        <v>1744</v>
      </c>
      <c r="H1636" s="4" t="s">
        <v>1442</v>
      </c>
      <c r="I1636" s="4" t="s">
        <v>510</v>
      </c>
      <c r="J1636" s="16">
        <v>840.85</v>
      </c>
      <c r="K1636" s="16">
        <v>-840.84771670999964</v>
      </c>
      <c r="L1636" s="9">
        <v>0</v>
      </c>
      <c r="M1636" s="9">
        <v>0</v>
      </c>
      <c r="N1636" s="10">
        <v>0</v>
      </c>
      <c r="O1636" s="53">
        <f>SUM(J1636:N1636)</f>
        <v>2.2832900003777468E-3</v>
      </c>
    </row>
    <row r="1637" spans="2:15" x14ac:dyDescent="0.25">
      <c r="B1637" s="51" t="s">
        <v>21</v>
      </c>
      <c r="C1637" s="3" t="s">
        <v>250</v>
      </c>
      <c r="D1637" s="31" t="s">
        <v>2669</v>
      </c>
      <c r="E1637" s="23" t="s">
        <v>2732</v>
      </c>
      <c r="F1637" s="24">
        <v>40502</v>
      </c>
      <c r="G1637" s="3" t="s">
        <v>1745</v>
      </c>
      <c r="H1637" s="4" t="s">
        <v>1444</v>
      </c>
      <c r="I1637" s="4" t="s">
        <v>54</v>
      </c>
      <c r="J1637" s="16">
        <v>677.1</v>
      </c>
      <c r="K1637" s="16">
        <v>-677.09950345999982</v>
      </c>
      <c r="L1637" s="9">
        <v>0</v>
      </c>
      <c r="M1637" s="9">
        <v>0</v>
      </c>
      <c r="N1637" s="10">
        <v>0</v>
      </c>
      <c r="O1637" s="53">
        <f>SUM(J1637:N1637)</f>
        <v>4.965400001992748E-4</v>
      </c>
    </row>
    <row r="1638" spans="2:15" x14ac:dyDescent="0.25">
      <c r="B1638" s="51" t="s">
        <v>21</v>
      </c>
      <c r="C1638" s="3" t="s">
        <v>250</v>
      </c>
      <c r="D1638" s="31" t="s">
        <v>2669</v>
      </c>
      <c r="E1638" s="23" t="s">
        <v>2732</v>
      </c>
      <c r="F1638" s="24">
        <v>40502</v>
      </c>
      <c r="G1638" s="3" t="s">
        <v>1746</v>
      </c>
      <c r="H1638" s="4" t="s">
        <v>1444</v>
      </c>
      <c r="I1638" s="4" t="s">
        <v>78</v>
      </c>
      <c r="J1638" s="16">
        <v>677.1</v>
      </c>
      <c r="K1638" s="16">
        <v>-677.09950345999982</v>
      </c>
      <c r="L1638" s="9">
        <v>0</v>
      </c>
      <c r="M1638" s="9">
        <v>0</v>
      </c>
      <c r="N1638" s="10">
        <v>0</v>
      </c>
      <c r="O1638" s="53">
        <f>SUM(J1638:N1638)</f>
        <v>4.965400001992748E-4</v>
      </c>
    </row>
    <row r="1639" spans="2:15" x14ac:dyDescent="0.25">
      <c r="B1639" s="51" t="s">
        <v>21</v>
      </c>
      <c r="C1639" s="3" t="s">
        <v>250</v>
      </c>
      <c r="D1639" s="31" t="s">
        <v>2669</v>
      </c>
      <c r="E1639" s="23" t="s">
        <v>2732</v>
      </c>
      <c r="F1639" s="24">
        <v>40502</v>
      </c>
      <c r="G1639" s="3" t="s">
        <v>1747</v>
      </c>
      <c r="H1639" s="4" t="s">
        <v>1450</v>
      </c>
      <c r="I1639" s="4" t="s">
        <v>227</v>
      </c>
      <c r="J1639" s="16">
        <v>1146.8</v>
      </c>
      <c r="K1639" s="16">
        <v>-1146.7958256799993</v>
      </c>
      <c r="L1639" s="9">
        <v>0</v>
      </c>
      <c r="M1639" s="9">
        <v>0</v>
      </c>
      <c r="N1639" s="10">
        <v>0</v>
      </c>
      <c r="O1639" s="53">
        <f>SUM(J1639:N1639)</f>
        <v>4.1743200006294501E-3</v>
      </c>
    </row>
    <row r="1640" spans="2:15" x14ac:dyDescent="0.25">
      <c r="B1640" s="51" t="s">
        <v>21</v>
      </c>
      <c r="C1640" s="3" t="s">
        <v>250</v>
      </c>
      <c r="D1640" s="31" t="s">
        <v>2669</v>
      </c>
      <c r="E1640" s="23" t="s">
        <v>2732</v>
      </c>
      <c r="F1640" s="24">
        <v>40502</v>
      </c>
      <c r="G1640" s="3" t="s">
        <v>1748</v>
      </c>
      <c r="H1640" s="4" t="s">
        <v>1457</v>
      </c>
      <c r="I1640" s="4" t="s">
        <v>54</v>
      </c>
      <c r="J1640" s="16">
        <v>995.1</v>
      </c>
      <c r="K1640" s="16">
        <v>-995.09927025999934</v>
      </c>
      <c r="L1640" s="9">
        <v>0</v>
      </c>
      <c r="M1640" s="9">
        <v>0</v>
      </c>
      <c r="N1640" s="10">
        <v>0</v>
      </c>
      <c r="O1640" s="53">
        <f>SUM(J1640:N1640)</f>
        <v>7.2974000067915767E-4</v>
      </c>
    </row>
    <row r="1641" spans="2:15" x14ac:dyDescent="0.25">
      <c r="B1641" s="51" t="s">
        <v>21</v>
      </c>
      <c r="C1641" s="3" t="s">
        <v>250</v>
      </c>
      <c r="D1641" s="31" t="s">
        <v>2669</v>
      </c>
      <c r="E1641" s="23" t="s">
        <v>2732</v>
      </c>
      <c r="F1641" s="24">
        <v>40502</v>
      </c>
      <c r="G1641" s="3" t="s">
        <v>1749</v>
      </c>
      <c r="H1641" s="4" t="s">
        <v>1444</v>
      </c>
      <c r="I1641" s="4" t="s">
        <v>100</v>
      </c>
      <c r="J1641" s="16">
        <v>677.1</v>
      </c>
      <c r="K1641" s="16">
        <v>-677.09950345999982</v>
      </c>
      <c r="L1641" s="9">
        <v>0</v>
      </c>
      <c r="M1641" s="9">
        <v>0</v>
      </c>
      <c r="N1641" s="10">
        <v>0</v>
      </c>
      <c r="O1641" s="53">
        <f>SUM(J1641:N1641)</f>
        <v>4.965400001992748E-4</v>
      </c>
    </row>
    <row r="1642" spans="2:15" x14ac:dyDescent="0.25">
      <c r="B1642" s="51" t="s">
        <v>21</v>
      </c>
      <c r="C1642" s="3" t="s">
        <v>250</v>
      </c>
      <c r="D1642" s="31" t="s">
        <v>2669</v>
      </c>
      <c r="E1642" s="23" t="s">
        <v>2732</v>
      </c>
      <c r="F1642" s="24">
        <v>40502</v>
      </c>
      <c r="G1642" s="3" t="s">
        <v>1750</v>
      </c>
      <c r="H1642" s="4" t="s">
        <v>1450</v>
      </c>
      <c r="I1642" s="4" t="s">
        <v>88</v>
      </c>
      <c r="J1642" s="16">
        <v>1146.8</v>
      </c>
      <c r="K1642" s="16">
        <v>-1146.7958256799993</v>
      </c>
      <c r="L1642" s="9">
        <v>0</v>
      </c>
      <c r="M1642" s="9">
        <v>0</v>
      </c>
      <c r="N1642" s="10">
        <v>0</v>
      </c>
      <c r="O1642" s="53">
        <f>SUM(J1642:N1642)</f>
        <v>4.1743200006294501E-3</v>
      </c>
    </row>
    <row r="1643" spans="2:15" x14ac:dyDescent="0.25">
      <c r="B1643" s="51" t="s">
        <v>21</v>
      </c>
      <c r="C1643" s="3" t="s">
        <v>250</v>
      </c>
      <c r="D1643" s="31" t="s">
        <v>2669</v>
      </c>
      <c r="E1643" s="23" t="s">
        <v>2732</v>
      </c>
      <c r="F1643" s="24">
        <v>40502</v>
      </c>
      <c r="G1643" s="3" t="s">
        <v>1751</v>
      </c>
      <c r="H1643" s="4" t="s">
        <v>1446</v>
      </c>
      <c r="I1643" s="4" t="s">
        <v>54</v>
      </c>
      <c r="J1643" s="16">
        <v>331.7</v>
      </c>
      <c r="K1643" s="16">
        <v>-331.69642341999969</v>
      </c>
      <c r="L1643" s="9">
        <v>0</v>
      </c>
      <c r="M1643" s="9">
        <v>0</v>
      </c>
      <c r="N1643" s="10">
        <v>0</v>
      </c>
      <c r="O1643" s="53">
        <f>SUM(J1643:N1643)</f>
        <v>3.5765800002991455E-3</v>
      </c>
    </row>
    <row r="1644" spans="2:15" x14ac:dyDescent="0.25">
      <c r="B1644" s="51" t="s">
        <v>21</v>
      </c>
      <c r="C1644" s="3" t="s">
        <v>250</v>
      </c>
      <c r="D1644" s="31" t="s">
        <v>2669</v>
      </c>
      <c r="E1644" s="23" t="s">
        <v>2732</v>
      </c>
      <c r="F1644" s="24">
        <v>40502</v>
      </c>
      <c r="G1644" s="3" t="s">
        <v>1752</v>
      </c>
      <c r="H1644" s="4" t="s">
        <v>1444</v>
      </c>
      <c r="I1644" s="4" t="s">
        <v>66</v>
      </c>
      <c r="J1644" s="16">
        <v>677.1</v>
      </c>
      <c r="K1644" s="16">
        <v>-677.09950345999982</v>
      </c>
      <c r="L1644" s="9">
        <v>0</v>
      </c>
      <c r="M1644" s="9">
        <v>0</v>
      </c>
      <c r="N1644" s="10">
        <v>0</v>
      </c>
      <c r="O1644" s="53">
        <f>SUM(J1644:N1644)</f>
        <v>4.965400001992748E-4</v>
      </c>
    </row>
    <row r="1645" spans="2:15" x14ac:dyDescent="0.25">
      <c r="B1645" s="51" t="s">
        <v>21</v>
      </c>
      <c r="C1645" s="3" t="s">
        <v>250</v>
      </c>
      <c r="D1645" s="31" t="s">
        <v>2669</v>
      </c>
      <c r="E1645" s="23" t="s">
        <v>2732</v>
      </c>
      <c r="F1645" s="24">
        <v>40502</v>
      </c>
      <c r="G1645" s="3" t="s">
        <v>1753</v>
      </c>
      <c r="H1645" s="4" t="s">
        <v>1455</v>
      </c>
      <c r="I1645" s="4" t="s">
        <v>97</v>
      </c>
      <c r="J1645" s="16">
        <v>1222.0999999999999</v>
      </c>
      <c r="K1645" s="16">
        <v>-1222.0957704599991</v>
      </c>
      <c r="L1645" s="9">
        <v>0</v>
      </c>
      <c r="M1645" s="9">
        <v>0</v>
      </c>
      <c r="N1645" s="10">
        <v>0</v>
      </c>
      <c r="O1645" s="53">
        <f>SUM(J1645:N1645)</f>
        <v>4.2295400007787975E-3</v>
      </c>
    </row>
    <row r="1646" spans="2:15" x14ac:dyDescent="0.25">
      <c r="B1646" s="51" t="s">
        <v>21</v>
      </c>
      <c r="C1646" s="3" t="s">
        <v>250</v>
      </c>
      <c r="D1646" s="31" t="s">
        <v>2669</v>
      </c>
      <c r="E1646" s="23" t="s">
        <v>2732</v>
      </c>
      <c r="F1646" s="24">
        <v>40502</v>
      </c>
      <c r="G1646" s="3" t="s">
        <v>1754</v>
      </c>
      <c r="H1646" s="4" t="s">
        <v>1446</v>
      </c>
      <c r="I1646" s="4" t="s">
        <v>54</v>
      </c>
      <c r="J1646" s="16">
        <v>331.7</v>
      </c>
      <c r="K1646" s="16">
        <v>-331.69642341999969</v>
      </c>
      <c r="L1646" s="9">
        <v>0</v>
      </c>
      <c r="M1646" s="9">
        <v>0</v>
      </c>
      <c r="N1646" s="10">
        <v>0</v>
      </c>
      <c r="O1646" s="53">
        <f>SUM(J1646:N1646)</f>
        <v>3.5765800002991455E-3</v>
      </c>
    </row>
    <row r="1647" spans="2:15" x14ac:dyDescent="0.25">
      <c r="B1647" s="51" t="s">
        <v>21</v>
      </c>
      <c r="C1647" s="3" t="s">
        <v>250</v>
      </c>
      <c r="D1647" s="31" t="s">
        <v>2669</v>
      </c>
      <c r="E1647" s="23" t="s">
        <v>2732</v>
      </c>
      <c r="F1647" s="24">
        <v>40502</v>
      </c>
      <c r="G1647" s="3" t="s">
        <v>1755</v>
      </c>
      <c r="H1647" s="4" t="s">
        <v>1461</v>
      </c>
      <c r="I1647" s="4" t="s">
        <v>30</v>
      </c>
      <c r="J1647" s="16">
        <v>995.1</v>
      </c>
      <c r="K1647" s="16">
        <v>-995.09927025999934</v>
      </c>
      <c r="L1647" s="9">
        <v>0</v>
      </c>
      <c r="M1647" s="9">
        <v>0</v>
      </c>
      <c r="N1647" s="10">
        <v>0</v>
      </c>
      <c r="O1647" s="53">
        <f>SUM(J1647:N1647)</f>
        <v>7.2974000067915767E-4</v>
      </c>
    </row>
    <row r="1648" spans="2:15" x14ac:dyDescent="0.25">
      <c r="B1648" s="51" t="s">
        <v>21</v>
      </c>
      <c r="C1648" s="3" t="s">
        <v>250</v>
      </c>
      <c r="D1648" s="31" t="s">
        <v>2669</v>
      </c>
      <c r="E1648" s="23" t="s">
        <v>2732</v>
      </c>
      <c r="F1648" s="24">
        <v>40502</v>
      </c>
      <c r="G1648" s="3" t="s">
        <v>1756</v>
      </c>
      <c r="H1648" s="4" t="s">
        <v>1444</v>
      </c>
      <c r="I1648" s="4" t="s">
        <v>39</v>
      </c>
      <c r="J1648" s="16">
        <v>677.1</v>
      </c>
      <c r="K1648" s="16">
        <v>-677.09950345999982</v>
      </c>
      <c r="L1648" s="9">
        <v>0</v>
      </c>
      <c r="M1648" s="9">
        <v>0</v>
      </c>
      <c r="N1648" s="10">
        <v>0</v>
      </c>
      <c r="O1648" s="53">
        <f>SUM(J1648:N1648)</f>
        <v>4.965400001992748E-4</v>
      </c>
    </row>
    <row r="1649" spans="2:15" x14ac:dyDescent="0.25">
      <c r="B1649" s="51" t="s">
        <v>21</v>
      </c>
      <c r="C1649" s="3" t="s">
        <v>250</v>
      </c>
      <c r="D1649" s="31" t="s">
        <v>2669</v>
      </c>
      <c r="E1649" s="23" t="s">
        <v>2732</v>
      </c>
      <c r="F1649" s="24">
        <v>40502</v>
      </c>
      <c r="G1649" s="3" t="s">
        <v>1757</v>
      </c>
      <c r="H1649" s="4" t="s">
        <v>1444</v>
      </c>
      <c r="I1649" s="4" t="s">
        <v>226</v>
      </c>
      <c r="J1649" s="16">
        <v>677.1</v>
      </c>
      <c r="K1649" s="16">
        <v>-677.09950345999982</v>
      </c>
      <c r="L1649" s="9">
        <v>0</v>
      </c>
      <c r="M1649" s="9">
        <v>0</v>
      </c>
      <c r="N1649" s="10">
        <v>0</v>
      </c>
      <c r="O1649" s="53">
        <f>SUM(J1649:N1649)</f>
        <v>4.965400001992748E-4</v>
      </c>
    </row>
    <row r="1650" spans="2:15" x14ac:dyDescent="0.25">
      <c r="B1650" s="51" t="s">
        <v>21</v>
      </c>
      <c r="C1650" s="3" t="s">
        <v>250</v>
      </c>
      <c r="D1650" s="31" t="s">
        <v>2669</v>
      </c>
      <c r="E1650" s="23" t="s">
        <v>2732</v>
      </c>
      <c r="F1650" s="24">
        <v>40502</v>
      </c>
      <c r="G1650" s="3" t="s">
        <v>1758</v>
      </c>
      <c r="H1650" s="4" t="s">
        <v>1450</v>
      </c>
      <c r="I1650" s="4" t="s">
        <v>226</v>
      </c>
      <c r="J1650" s="16">
        <v>1146.8</v>
      </c>
      <c r="K1650" s="16">
        <v>-1146.7958256799993</v>
      </c>
      <c r="L1650" s="9">
        <v>0</v>
      </c>
      <c r="M1650" s="9">
        <v>0</v>
      </c>
      <c r="N1650" s="10">
        <v>0</v>
      </c>
      <c r="O1650" s="53">
        <f>SUM(J1650:N1650)</f>
        <v>4.1743200006294501E-3</v>
      </c>
    </row>
    <row r="1651" spans="2:15" x14ac:dyDescent="0.25">
      <c r="B1651" s="51" t="s">
        <v>21</v>
      </c>
      <c r="C1651" s="3" t="s">
        <v>250</v>
      </c>
      <c r="D1651" s="31" t="s">
        <v>2669</v>
      </c>
      <c r="E1651" s="23" t="s">
        <v>2732</v>
      </c>
      <c r="F1651" s="24">
        <v>40502</v>
      </c>
      <c r="G1651" s="3" t="s">
        <v>1759</v>
      </c>
      <c r="H1651" s="4" t="s">
        <v>1444</v>
      </c>
      <c r="I1651" s="4" t="s">
        <v>39</v>
      </c>
      <c r="J1651" s="16">
        <v>677.1</v>
      </c>
      <c r="K1651" s="16">
        <v>-677.09950345999982</v>
      </c>
      <c r="L1651" s="9">
        <v>0</v>
      </c>
      <c r="M1651" s="9">
        <v>0</v>
      </c>
      <c r="N1651" s="10">
        <v>0</v>
      </c>
      <c r="O1651" s="53">
        <f>SUM(J1651:N1651)</f>
        <v>4.965400001992748E-4</v>
      </c>
    </row>
    <row r="1652" spans="2:15" x14ac:dyDescent="0.25">
      <c r="B1652" s="51" t="s">
        <v>21</v>
      </c>
      <c r="C1652" s="3" t="s">
        <v>250</v>
      </c>
      <c r="D1652" s="31" t="s">
        <v>2669</v>
      </c>
      <c r="E1652" s="23" t="s">
        <v>2732</v>
      </c>
      <c r="F1652" s="24">
        <v>40502</v>
      </c>
      <c r="G1652" s="3" t="s">
        <v>1760</v>
      </c>
      <c r="H1652" s="4" t="s">
        <v>1444</v>
      </c>
      <c r="I1652" s="4" t="s">
        <v>66</v>
      </c>
      <c r="J1652" s="16">
        <v>677.1</v>
      </c>
      <c r="K1652" s="16">
        <v>-677.09950345999982</v>
      </c>
      <c r="L1652" s="9">
        <v>0</v>
      </c>
      <c r="M1652" s="9">
        <v>0</v>
      </c>
      <c r="N1652" s="10">
        <v>0</v>
      </c>
      <c r="O1652" s="53">
        <f>SUM(J1652:N1652)</f>
        <v>4.965400001992748E-4</v>
      </c>
    </row>
    <row r="1653" spans="2:15" x14ac:dyDescent="0.25">
      <c r="B1653" s="51" t="s">
        <v>21</v>
      </c>
      <c r="C1653" s="3" t="s">
        <v>250</v>
      </c>
      <c r="D1653" s="31" t="s">
        <v>2669</v>
      </c>
      <c r="E1653" s="23" t="s">
        <v>2732</v>
      </c>
      <c r="F1653" s="24">
        <v>40502</v>
      </c>
      <c r="G1653" s="3" t="s">
        <v>1761</v>
      </c>
      <c r="H1653" s="4" t="s">
        <v>1450</v>
      </c>
      <c r="I1653" s="4" t="s">
        <v>387</v>
      </c>
      <c r="J1653" s="16">
        <v>1146.8</v>
      </c>
      <c r="K1653" s="16">
        <v>-1146.7958256799993</v>
      </c>
      <c r="L1653" s="9">
        <v>0</v>
      </c>
      <c r="M1653" s="9">
        <v>0</v>
      </c>
      <c r="N1653" s="10">
        <v>0</v>
      </c>
      <c r="O1653" s="53">
        <f>SUM(J1653:N1653)</f>
        <v>4.1743200006294501E-3</v>
      </c>
    </row>
    <row r="1654" spans="2:15" x14ac:dyDescent="0.25">
      <c r="B1654" s="51" t="s">
        <v>21</v>
      </c>
      <c r="C1654" s="3" t="s">
        <v>250</v>
      </c>
      <c r="D1654" s="31" t="s">
        <v>2669</v>
      </c>
      <c r="E1654" s="23" t="s">
        <v>2732</v>
      </c>
      <c r="F1654" s="24">
        <v>40502</v>
      </c>
      <c r="G1654" s="3" t="s">
        <v>1762</v>
      </c>
      <c r="H1654" s="4" t="s">
        <v>1450</v>
      </c>
      <c r="I1654" s="4" t="s">
        <v>44</v>
      </c>
      <c r="J1654" s="16">
        <v>1146.8</v>
      </c>
      <c r="K1654" s="16">
        <v>-1146.7958256799993</v>
      </c>
      <c r="L1654" s="9">
        <v>0</v>
      </c>
      <c r="M1654" s="9">
        <v>0</v>
      </c>
      <c r="N1654" s="10">
        <v>0</v>
      </c>
      <c r="O1654" s="53">
        <f>SUM(J1654:N1654)</f>
        <v>4.1743200006294501E-3</v>
      </c>
    </row>
    <row r="1655" spans="2:15" x14ac:dyDescent="0.25">
      <c r="B1655" s="51" t="s">
        <v>21</v>
      </c>
      <c r="C1655" s="3" t="s">
        <v>250</v>
      </c>
      <c r="D1655" s="31" t="s">
        <v>2669</v>
      </c>
      <c r="E1655" s="23" t="s">
        <v>2732</v>
      </c>
      <c r="F1655" s="24">
        <v>40502</v>
      </c>
      <c r="G1655" s="3" t="s">
        <v>1763</v>
      </c>
      <c r="H1655" s="4" t="s">
        <v>1444</v>
      </c>
      <c r="I1655" s="4" t="s">
        <v>226</v>
      </c>
      <c r="J1655" s="16">
        <v>677.1</v>
      </c>
      <c r="K1655" s="16">
        <v>-677.09950345999982</v>
      </c>
      <c r="L1655" s="9">
        <v>0</v>
      </c>
      <c r="M1655" s="9">
        <v>0</v>
      </c>
      <c r="N1655" s="10">
        <v>0</v>
      </c>
      <c r="O1655" s="53">
        <f>SUM(J1655:N1655)</f>
        <v>4.965400001992748E-4</v>
      </c>
    </row>
    <row r="1656" spans="2:15" x14ac:dyDescent="0.25">
      <c r="B1656" s="51" t="s">
        <v>21</v>
      </c>
      <c r="C1656" s="3" t="s">
        <v>250</v>
      </c>
      <c r="D1656" s="31" t="s">
        <v>2669</v>
      </c>
      <c r="E1656" s="23" t="s">
        <v>2732</v>
      </c>
      <c r="F1656" s="24">
        <v>40502</v>
      </c>
      <c r="G1656" s="3" t="s">
        <v>1764</v>
      </c>
      <c r="H1656" s="4" t="s">
        <v>1450</v>
      </c>
      <c r="I1656" s="4" t="s">
        <v>482</v>
      </c>
      <c r="J1656" s="16">
        <v>1146.8</v>
      </c>
      <c r="K1656" s="16">
        <v>-1146.7958256799993</v>
      </c>
      <c r="L1656" s="9">
        <v>0</v>
      </c>
      <c r="M1656" s="9">
        <v>0</v>
      </c>
      <c r="N1656" s="10">
        <v>0</v>
      </c>
      <c r="O1656" s="53">
        <f>SUM(J1656:N1656)</f>
        <v>4.1743200006294501E-3</v>
      </c>
    </row>
    <row r="1657" spans="2:15" x14ac:dyDescent="0.25">
      <c r="B1657" s="51" t="s">
        <v>21</v>
      </c>
      <c r="C1657" s="3" t="s">
        <v>250</v>
      </c>
      <c r="D1657" s="31" t="s">
        <v>2669</v>
      </c>
      <c r="E1657" s="23" t="s">
        <v>2732</v>
      </c>
      <c r="F1657" s="24">
        <v>40502</v>
      </c>
      <c r="G1657" s="3" t="s">
        <v>1765</v>
      </c>
      <c r="H1657" s="4" t="s">
        <v>1442</v>
      </c>
      <c r="I1657" s="4" t="s">
        <v>236</v>
      </c>
      <c r="J1657" s="16">
        <v>840.85</v>
      </c>
      <c r="K1657" s="16">
        <v>-840.84771670999964</v>
      </c>
      <c r="L1657" s="9">
        <v>0</v>
      </c>
      <c r="M1657" s="9">
        <v>0</v>
      </c>
      <c r="N1657" s="10">
        <v>0</v>
      </c>
      <c r="O1657" s="53">
        <f>SUM(J1657:N1657)</f>
        <v>2.2832900003777468E-3</v>
      </c>
    </row>
    <row r="1658" spans="2:15" x14ac:dyDescent="0.25">
      <c r="B1658" s="51" t="s">
        <v>21</v>
      </c>
      <c r="C1658" s="3" t="s">
        <v>250</v>
      </c>
      <c r="D1658" s="31" t="s">
        <v>2669</v>
      </c>
      <c r="E1658" s="23" t="s">
        <v>2732</v>
      </c>
      <c r="F1658" s="24">
        <v>40502</v>
      </c>
      <c r="G1658" s="3" t="s">
        <v>1766</v>
      </c>
      <c r="H1658" s="4" t="s">
        <v>1455</v>
      </c>
      <c r="I1658" s="4" t="s">
        <v>308</v>
      </c>
      <c r="J1658" s="16">
        <v>1222.0999999999999</v>
      </c>
      <c r="K1658" s="16">
        <v>-1222.0957704599991</v>
      </c>
      <c r="L1658" s="9">
        <v>0</v>
      </c>
      <c r="M1658" s="9">
        <v>0</v>
      </c>
      <c r="N1658" s="10">
        <v>0</v>
      </c>
      <c r="O1658" s="53">
        <f>SUM(J1658:N1658)</f>
        <v>4.2295400007787975E-3</v>
      </c>
    </row>
    <row r="1659" spans="2:15" x14ac:dyDescent="0.25">
      <c r="B1659" s="51" t="s">
        <v>21</v>
      </c>
      <c r="C1659" s="3" t="s">
        <v>250</v>
      </c>
      <c r="D1659" s="31" t="s">
        <v>2669</v>
      </c>
      <c r="E1659" s="23" t="s">
        <v>2732</v>
      </c>
      <c r="F1659" s="24">
        <v>40502</v>
      </c>
      <c r="G1659" s="3" t="s">
        <v>1767</v>
      </c>
      <c r="H1659" s="4" t="s">
        <v>1444</v>
      </c>
      <c r="I1659" s="4" t="s">
        <v>44</v>
      </c>
      <c r="J1659" s="16">
        <v>677.1</v>
      </c>
      <c r="K1659" s="16">
        <v>-677.09950345999982</v>
      </c>
      <c r="L1659" s="9">
        <v>0</v>
      </c>
      <c r="M1659" s="9">
        <v>0</v>
      </c>
      <c r="N1659" s="10">
        <v>0</v>
      </c>
      <c r="O1659" s="53">
        <f>SUM(J1659:N1659)</f>
        <v>4.965400001992748E-4</v>
      </c>
    </row>
    <row r="1660" spans="2:15" x14ac:dyDescent="0.25">
      <c r="B1660" s="51" t="s">
        <v>21</v>
      </c>
      <c r="C1660" s="3" t="s">
        <v>250</v>
      </c>
      <c r="D1660" s="31" t="s">
        <v>2669</v>
      </c>
      <c r="E1660" s="23" t="s">
        <v>2732</v>
      </c>
      <c r="F1660" s="24">
        <v>40502</v>
      </c>
      <c r="G1660" s="3" t="s">
        <v>1768</v>
      </c>
      <c r="H1660" s="4" t="s">
        <v>1450</v>
      </c>
      <c r="I1660" s="4" t="s">
        <v>75</v>
      </c>
      <c r="J1660" s="16">
        <v>1146.8</v>
      </c>
      <c r="K1660" s="16">
        <v>-1146.7958256799993</v>
      </c>
      <c r="L1660" s="9">
        <v>0</v>
      </c>
      <c r="M1660" s="9">
        <v>0</v>
      </c>
      <c r="N1660" s="10">
        <v>0</v>
      </c>
      <c r="O1660" s="53">
        <f>SUM(J1660:N1660)</f>
        <v>4.1743200006294501E-3</v>
      </c>
    </row>
    <row r="1661" spans="2:15" x14ac:dyDescent="0.25">
      <c r="B1661" s="51" t="s">
        <v>21</v>
      </c>
      <c r="C1661" s="3" t="s">
        <v>250</v>
      </c>
      <c r="D1661" s="31" t="s">
        <v>2669</v>
      </c>
      <c r="E1661" s="23" t="s">
        <v>2732</v>
      </c>
      <c r="F1661" s="24">
        <v>40502</v>
      </c>
      <c r="G1661" s="3" t="s">
        <v>1769</v>
      </c>
      <c r="H1661" s="4" t="s">
        <v>1450</v>
      </c>
      <c r="I1661" s="4" t="s">
        <v>1079</v>
      </c>
      <c r="J1661" s="16">
        <v>1146.8</v>
      </c>
      <c r="K1661" s="16">
        <v>-1146.7958256799993</v>
      </c>
      <c r="L1661" s="9">
        <v>0</v>
      </c>
      <c r="M1661" s="9">
        <v>0</v>
      </c>
      <c r="N1661" s="10">
        <v>0</v>
      </c>
      <c r="O1661" s="53">
        <f>SUM(J1661:N1661)</f>
        <v>4.1743200006294501E-3</v>
      </c>
    </row>
    <row r="1662" spans="2:15" x14ac:dyDescent="0.25">
      <c r="B1662" s="51" t="s">
        <v>21</v>
      </c>
      <c r="C1662" s="3" t="s">
        <v>250</v>
      </c>
      <c r="D1662" s="31" t="s">
        <v>2669</v>
      </c>
      <c r="E1662" s="23" t="s">
        <v>2732</v>
      </c>
      <c r="F1662" s="24">
        <v>40502</v>
      </c>
      <c r="G1662" s="3" t="s">
        <v>1770</v>
      </c>
      <c r="H1662" s="4" t="s">
        <v>1771</v>
      </c>
      <c r="I1662" s="4" t="s">
        <v>414</v>
      </c>
      <c r="J1662" s="16">
        <v>390.85</v>
      </c>
      <c r="K1662" s="16">
        <v>-390.84804671000046</v>
      </c>
      <c r="L1662" s="9">
        <v>0</v>
      </c>
      <c r="M1662" s="9">
        <v>0</v>
      </c>
      <c r="N1662" s="10">
        <v>0</v>
      </c>
      <c r="O1662" s="53">
        <f>SUM(J1662:N1662)</f>
        <v>1.9532899995624575E-3</v>
      </c>
    </row>
    <row r="1663" spans="2:15" x14ac:dyDescent="0.25">
      <c r="B1663" s="51" t="s">
        <v>21</v>
      </c>
      <c r="C1663" s="3" t="s">
        <v>250</v>
      </c>
      <c r="D1663" s="31" t="s">
        <v>2669</v>
      </c>
      <c r="E1663" s="23" t="s">
        <v>2732</v>
      </c>
      <c r="F1663" s="24">
        <v>40502</v>
      </c>
      <c r="G1663" s="3" t="s">
        <v>1772</v>
      </c>
      <c r="H1663" s="4" t="s">
        <v>1446</v>
      </c>
      <c r="I1663" s="4" t="s">
        <v>75</v>
      </c>
      <c r="J1663" s="16">
        <v>331.7</v>
      </c>
      <c r="K1663" s="16">
        <v>-331.69642341999969</v>
      </c>
      <c r="L1663" s="9">
        <v>0</v>
      </c>
      <c r="M1663" s="9">
        <v>0</v>
      </c>
      <c r="N1663" s="10">
        <v>0</v>
      </c>
      <c r="O1663" s="53">
        <f>SUM(J1663:N1663)</f>
        <v>3.5765800002991455E-3</v>
      </c>
    </row>
    <row r="1664" spans="2:15" x14ac:dyDescent="0.25">
      <c r="B1664" s="51" t="s">
        <v>21</v>
      </c>
      <c r="C1664" s="3" t="s">
        <v>250</v>
      </c>
      <c r="D1664" s="31" t="s">
        <v>2669</v>
      </c>
      <c r="E1664" s="23" t="s">
        <v>2732</v>
      </c>
      <c r="F1664" s="24">
        <v>40502</v>
      </c>
      <c r="G1664" s="3" t="s">
        <v>1773</v>
      </c>
      <c r="H1664" s="4" t="s">
        <v>1450</v>
      </c>
      <c r="I1664" s="4" t="s">
        <v>51</v>
      </c>
      <c r="J1664" s="16">
        <v>1146.8</v>
      </c>
      <c r="K1664" s="16">
        <v>-1146.7958256799993</v>
      </c>
      <c r="L1664" s="9">
        <v>0</v>
      </c>
      <c r="M1664" s="9">
        <v>0</v>
      </c>
      <c r="N1664" s="10">
        <v>0</v>
      </c>
      <c r="O1664" s="53">
        <f>SUM(J1664:N1664)</f>
        <v>4.1743200006294501E-3</v>
      </c>
    </row>
    <row r="1665" spans="2:15" x14ac:dyDescent="0.25">
      <c r="B1665" s="51" t="s">
        <v>21</v>
      </c>
      <c r="C1665" s="3" t="s">
        <v>250</v>
      </c>
      <c r="D1665" s="31" t="s">
        <v>2669</v>
      </c>
      <c r="E1665" s="23" t="s">
        <v>2732</v>
      </c>
      <c r="F1665" s="24">
        <v>40502</v>
      </c>
      <c r="G1665" s="3" t="s">
        <v>1774</v>
      </c>
      <c r="H1665" s="4" t="s">
        <v>1446</v>
      </c>
      <c r="I1665" s="4" t="s">
        <v>201</v>
      </c>
      <c r="J1665" s="16">
        <v>331.7</v>
      </c>
      <c r="K1665" s="16">
        <v>-331.69642341999969</v>
      </c>
      <c r="L1665" s="9">
        <v>0</v>
      </c>
      <c r="M1665" s="9">
        <v>0</v>
      </c>
      <c r="N1665" s="10">
        <v>0</v>
      </c>
      <c r="O1665" s="53">
        <f>SUM(J1665:N1665)</f>
        <v>3.5765800002991455E-3</v>
      </c>
    </row>
    <row r="1666" spans="2:15" x14ac:dyDescent="0.25">
      <c r="B1666" s="51" t="s">
        <v>21</v>
      </c>
      <c r="C1666" s="3" t="s">
        <v>250</v>
      </c>
      <c r="D1666" s="31" t="s">
        <v>2669</v>
      </c>
      <c r="E1666" s="23" t="s">
        <v>2732</v>
      </c>
      <c r="F1666" s="24">
        <v>40502</v>
      </c>
      <c r="G1666" s="3" t="s">
        <v>1775</v>
      </c>
      <c r="H1666" s="4" t="s">
        <v>1450</v>
      </c>
      <c r="I1666" s="4" t="s">
        <v>236</v>
      </c>
      <c r="J1666" s="16">
        <v>1146.8</v>
      </c>
      <c r="K1666" s="16">
        <v>-1146.7958256799993</v>
      </c>
      <c r="L1666" s="9">
        <v>0</v>
      </c>
      <c r="M1666" s="9">
        <v>0</v>
      </c>
      <c r="N1666" s="10">
        <v>0</v>
      </c>
      <c r="O1666" s="53">
        <f>SUM(J1666:N1666)</f>
        <v>4.1743200006294501E-3</v>
      </c>
    </row>
    <row r="1667" spans="2:15" x14ac:dyDescent="0.25">
      <c r="B1667" s="51" t="s">
        <v>21</v>
      </c>
      <c r="C1667" s="3" t="s">
        <v>250</v>
      </c>
      <c r="D1667" s="31" t="s">
        <v>2669</v>
      </c>
      <c r="E1667" s="23" t="s">
        <v>2732</v>
      </c>
      <c r="F1667" s="24">
        <v>40502</v>
      </c>
      <c r="G1667" s="3" t="s">
        <v>1776</v>
      </c>
      <c r="H1667" s="4" t="s">
        <v>1450</v>
      </c>
      <c r="I1667" s="4" t="s">
        <v>414</v>
      </c>
      <c r="J1667" s="16">
        <v>1146.8</v>
      </c>
      <c r="K1667" s="16">
        <v>-1146.7958256799993</v>
      </c>
      <c r="L1667" s="9">
        <v>0</v>
      </c>
      <c r="M1667" s="9">
        <v>0</v>
      </c>
      <c r="N1667" s="10">
        <v>0</v>
      </c>
      <c r="O1667" s="53">
        <f>SUM(J1667:N1667)</f>
        <v>4.1743200006294501E-3</v>
      </c>
    </row>
    <row r="1668" spans="2:15" x14ac:dyDescent="0.25">
      <c r="B1668" s="51" t="s">
        <v>21</v>
      </c>
      <c r="C1668" s="3" t="s">
        <v>250</v>
      </c>
      <c r="D1668" s="31" t="s">
        <v>2669</v>
      </c>
      <c r="E1668" s="23" t="s">
        <v>2732</v>
      </c>
      <c r="F1668" s="24">
        <v>40502</v>
      </c>
      <c r="G1668" s="3" t="s">
        <v>1777</v>
      </c>
      <c r="H1668" s="4" t="s">
        <v>1446</v>
      </c>
      <c r="I1668" s="4" t="s">
        <v>232</v>
      </c>
      <c r="J1668" s="16">
        <v>331.7</v>
      </c>
      <c r="K1668" s="16">
        <v>-331.69642341999969</v>
      </c>
      <c r="L1668" s="9">
        <v>0</v>
      </c>
      <c r="M1668" s="9">
        <v>0</v>
      </c>
      <c r="N1668" s="10">
        <v>0</v>
      </c>
      <c r="O1668" s="53">
        <f>SUM(J1668:N1668)</f>
        <v>3.5765800002991455E-3</v>
      </c>
    </row>
    <row r="1669" spans="2:15" x14ac:dyDescent="0.25">
      <c r="B1669" s="51" t="s">
        <v>21</v>
      </c>
      <c r="C1669" s="3" t="s">
        <v>250</v>
      </c>
      <c r="D1669" s="31" t="s">
        <v>2669</v>
      </c>
      <c r="E1669" s="23" t="s">
        <v>2732</v>
      </c>
      <c r="F1669" s="24">
        <v>40502</v>
      </c>
      <c r="G1669" s="3" t="s">
        <v>1778</v>
      </c>
      <c r="H1669" s="4" t="s">
        <v>1457</v>
      </c>
      <c r="I1669" s="4" t="s">
        <v>236</v>
      </c>
      <c r="J1669" s="16">
        <v>995.1</v>
      </c>
      <c r="K1669" s="16">
        <v>-995.09927025999934</v>
      </c>
      <c r="L1669" s="9">
        <v>0</v>
      </c>
      <c r="M1669" s="9">
        <v>0</v>
      </c>
      <c r="N1669" s="10">
        <v>0</v>
      </c>
      <c r="O1669" s="53">
        <f>SUM(J1669:N1669)</f>
        <v>7.2974000067915767E-4</v>
      </c>
    </row>
    <row r="1670" spans="2:15" x14ac:dyDescent="0.25">
      <c r="B1670" s="51" t="s">
        <v>21</v>
      </c>
      <c r="C1670" s="3" t="s">
        <v>250</v>
      </c>
      <c r="D1670" s="31" t="s">
        <v>2669</v>
      </c>
      <c r="E1670" s="23" t="s">
        <v>2732</v>
      </c>
      <c r="F1670" s="24">
        <v>40502</v>
      </c>
      <c r="G1670" s="3" t="s">
        <v>1779</v>
      </c>
      <c r="H1670" s="4" t="s">
        <v>1442</v>
      </c>
      <c r="I1670" s="4" t="s">
        <v>127</v>
      </c>
      <c r="J1670" s="16">
        <v>840.85</v>
      </c>
      <c r="K1670" s="16">
        <v>-840.84771670999964</v>
      </c>
      <c r="L1670" s="9">
        <v>0</v>
      </c>
      <c r="M1670" s="9">
        <v>0</v>
      </c>
      <c r="N1670" s="10">
        <v>0</v>
      </c>
      <c r="O1670" s="53">
        <f>SUM(J1670:N1670)</f>
        <v>2.2832900003777468E-3</v>
      </c>
    </row>
    <row r="1671" spans="2:15" x14ac:dyDescent="0.25">
      <c r="B1671" s="51" t="s">
        <v>21</v>
      </c>
      <c r="C1671" s="3" t="s">
        <v>250</v>
      </c>
      <c r="D1671" s="31" t="s">
        <v>2669</v>
      </c>
      <c r="E1671" s="23" t="s">
        <v>2732</v>
      </c>
      <c r="F1671" s="24">
        <v>40502</v>
      </c>
      <c r="G1671" s="3" t="s">
        <v>1780</v>
      </c>
      <c r="H1671" s="4" t="s">
        <v>1450</v>
      </c>
      <c r="I1671" s="4" t="s">
        <v>219</v>
      </c>
      <c r="J1671" s="16">
        <v>1146.8</v>
      </c>
      <c r="K1671" s="16">
        <v>-1146.7958256799993</v>
      </c>
      <c r="L1671" s="9">
        <v>0</v>
      </c>
      <c r="M1671" s="9">
        <v>0</v>
      </c>
      <c r="N1671" s="10">
        <v>0</v>
      </c>
      <c r="O1671" s="53">
        <f>SUM(J1671:N1671)</f>
        <v>4.1743200006294501E-3</v>
      </c>
    </row>
    <row r="1672" spans="2:15" x14ac:dyDescent="0.25">
      <c r="B1672" s="51" t="s">
        <v>21</v>
      </c>
      <c r="C1672" s="3" t="s">
        <v>250</v>
      </c>
      <c r="D1672" s="31" t="s">
        <v>2669</v>
      </c>
      <c r="E1672" s="23" t="s">
        <v>2732</v>
      </c>
      <c r="F1672" s="24">
        <v>40502</v>
      </c>
      <c r="G1672" s="3" t="s">
        <v>1781</v>
      </c>
      <c r="H1672" s="4" t="s">
        <v>1444</v>
      </c>
      <c r="I1672" s="4" t="s">
        <v>228</v>
      </c>
      <c r="J1672" s="16">
        <v>677.1</v>
      </c>
      <c r="K1672" s="16">
        <v>-677.09950345999982</v>
      </c>
      <c r="L1672" s="9">
        <v>0</v>
      </c>
      <c r="M1672" s="9">
        <v>0</v>
      </c>
      <c r="N1672" s="10">
        <v>0</v>
      </c>
      <c r="O1672" s="53">
        <f>SUM(J1672:N1672)</f>
        <v>4.965400001992748E-4</v>
      </c>
    </row>
    <row r="1673" spans="2:15" x14ac:dyDescent="0.25">
      <c r="B1673" s="51" t="s">
        <v>21</v>
      </c>
      <c r="C1673" s="3" t="s">
        <v>250</v>
      </c>
      <c r="D1673" s="31" t="s">
        <v>2669</v>
      </c>
      <c r="E1673" s="23" t="s">
        <v>2732</v>
      </c>
      <c r="F1673" s="24">
        <v>40502</v>
      </c>
      <c r="G1673" s="3" t="s">
        <v>1782</v>
      </c>
      <c r="H1673" s="4" t="s">
        <v>1457</v>
      </c>
      <c r="I1673" s="4" t="s">
        <v>127</v>
      </c>
      <c r="J1673" s="16">
        <v>995.1</v>
      </c>
      <c r="K1673" s="16">
        <v>-995.09927025999934</v>
      </c>
      <c r="L1673" s="9">
        <v>0</v>
      </c>
      <c r="M1673" s="9">
        <v>0</v>
      </c>
      <c r="N1673" s="10">
        <v>0</v>
      </c>
      <c r="O1673" s="53">
        <f>SUM(J1673:N1673)</f>
        <v>7.2974000067915767E-4</v>
      </c>
    </row>
    <row r="1674" spans="2:15" x14ac:dyDescent="0.25">
      <c r="B1674" s="51" t="s">
        <v>21</v>
      </c>
      <c r="C1674" s="3" t="s">
        <v>250</v>
      </c>
      <c r="D1674" s="31" t="s">
        <v>2669</v>
      </c>
      <c r="E1674" s="23" t="s">
        <v>2732</v>
      </c>
      <c r="F1674" s="24">
        <v>40502</v>
      </c>
      <c r="G1674" s="3" t="s">
        <v>1783</v>
      </c>
      <c r="H1674" s="4" t="s">
        <v>1442</v>
      </c>
      <c r="I1674" s="4" t="s">
        <v>236</v>
      </c>
      <c r="J1674" s="16">
        <v>840.85</v>
      </c>
      <c r="K1674" s="16">
        <v>-840.84771670999964</v>
      </c>
      <c r="L1674" s="9">
        <v>0</v>
      </c>
      <c r="M1674" s="9">
        <v>0</v>
      </c>
      <c r="N1674" s="10">
        <v>0</v>
      </c>
      <c r="O1674" s="53">
        <f>SUM(J1674:N1674)</f>
        <v>2.2832900003777468E-3</v>
      </c>
    </row>
    <row r="1675" spans="2:15" x14ac:dyDescent="0.25">
      <c r="B1675" s="51" t="s">
        <v>21</v>
      </c>
      <c r="C1675" s="3" t="s">
        <v>250</v>
      </c>
      <c r="D1675" s="31" t="s">
        <v>2669</v>
      </c>
      <c r="E1675" s="23" t="s">
        <v>2732</v>
      </c>
      <c r="F1675" s="24">
        <v>40502</v>
      </c>
      <c r="G1675" s="3" t="s">
        <v>1784</v>
      </c>
      <c r="H1675" s="4" t="s">
        <v>1450</v>
      </c>
      <c r="I1675" s="4" t="s">
        <v>414</v>
      </c>
      <c r="J1675" s="16">
        <v>1146.8</v>
      </c>
      <c r="K1675" s="16">
        <v>-1146.7958256799993</v>
      </c>
      <c r="L1675" s="9">
        <v>0</v>
      </c>
      <c r="M1675" s="9">
        <v>0</v>
      </c>
      <c r="N1675" s="10">
        <v>0</v>
      </c>
      <c r="O1675" s="53">
        <f>SUM(J1675:N1675)</f>
        <v>4.1743200006294501E-3</v>
      </c>
    </row>
    <row r="1676" spans="2:15" x14ac:dyDescent="0.25">
      <c r="B1676" s="51" t="s">
        <v>21</v>
      </c>
      <c r="C1676" s="3" t="s">
        <v>250</v>
      </c>
      <c r="D1676" s="31" t="s">
        <v>2669</v>
      </c>
      <c r="E1676" s="23" t="s">
        <v>2732</v>
      </c>
      <c r="F1676" s="24">
        <v>40502</v>
      </c>
      <c r="G1676" s="3" t="s">
        <v>1785</v>
      </c>
      <c r="H1676" s="4" t="s">
        <v>1446</v>
      </c>
      <c r="I1676" s="4" t="s">
        <v>227</v>
      </c>
      <c r="J1676" s="16">
        <v>331.7</v>
      </c>
      <c r="K1676" s="16">
        <v>-331.69642341999969</v>
      </c>
      <c r="L1676" s="9">
        <v>0</v>
      </c>
      <c r="M1676" s="9">
        <v>0</v>
      </c>
      <c r="N1676" s="10">
        <v>0</v>
      </c>
      <c r="O1676" s="53">
        <f>SUM(J1676:N1676)</f>
        <v>3.5765800002991455E-3</v>
      </c>
    </row>
    <row r="1677" spans="2:15" x14ac:dyDescent="0.25">
      <c r="B1677" s="51" t="s">
        <v>21</v>
      </c>
      <c r="C1677" s="3" t="s">
        <v>250</v>
      </c>
      <c r="D1677" s="31" t="s">
        <v>2669</v>
      </c>
      <c r="E1677" s="23" t="s">
        <v>2732</v>
      </c>
      <c r="F1677" s="24">
        <v>40502</v>
      </c>
      <c r="G1677" s="3" t="s">
        <v>1786</v>
      </c>
      <c r="H1677" s="4" t="s">
        <v>1455</v>
      </c>
      <c r="I1677" s="4" t="s">
        <v>236</v>
      </c>
      <c r="J1677" s="16">
        <v>1222.0999999999999</v>
      </c>
      <c r="K1677" s="16">
        <v>-1222.0957704599991</v>
      </c>
      <c r="L1677" s="9">
        <v>0</v>
      </c>
      <c r="M1677" s="9">
        <v>0</v>
      </c>
      <c r="N1677" s="10">
        <v>0</v>
      </c>
      <c r="O1677" s="53">
        <f>SUM(J1677:N1677)</f>
        <v>4.2295400007787975E-3</v>
      </c>
    </row>
    <row r="1678" spans="2:15" x14ac:dyDescent="0.25">
      <c r="B1678" s="51" t="s">
        <v>21</v>
      </c>
      <c r="C1678" s="3" t="s">
        <v>250</v>
      </c>
      <c r="D1678" s="31" t="s">
        <v>2669</v>
      </c>
      <c r="E1678" s="23" t="s">
        <v>2732</v>
      </c>
      <c r="F1678" s="24">
        <v>40502</v>
      </c>
      <c r="G1678" s="3" t="s">
        <v>1787</v>
      </c>
      <c r="H1678" s="4" t="s">
        <v>1442</v>
      </c>
      <c r="I1678" s="4" t="s">
        <v>201</v>
      </c>
      <c r="J1678" s="16">
        <v>840.85</v>
      </c>
      <c r="K1678" s="16">
        <v>-840.84771670999964</v>
      </c>
      <c r="L1678" s="9">
        <v>0</v>
      </c>
      <c r="M1678" s="9">
        <v>0</v>
      </c>
      <c r="N1678" s="10">
        <v>0</v>
      </c>
      <c r="O1678" s="53">
        <f>SUM(J1678:N1678)</f>
        <v>2.2832900003777468E-3</v>
      </c>
    </row>
    <row r="1679" spans="2:15" x14ac:dyDescent="0.25">
      <c r="B1679" s="51" t="s">
        <v>21</v>
      </c>
      <c r="C1679" s="3" t="s">
        <v>250</v>
      </c>
      <c r="D1679" s="31" t="s">
        <v>2669</v>
      </c>
      <c r="E1679" s="23" t="s">
        <v>2732</v>
      </c>
      <c r="F1679" s="24">
        <v>40502</v>
      </c>
      <c r="G1679" s="3" t="s">
        <v>1788</v>
      </c>
      <c r="H1679" s="4" t="s">
        <v>1450</v>
      </c>
      <c r="I1679" s="4" t="s">
        <v>201</v>
      </c>
      <c r="J1679" s="16">
        <v>1146.8</v>
      </c>
      <c r="K1679" s="16">
        <v>-1146.7958256799993</v>
      </c>
      <c r="L1679" s="9">
        <v>0</v>
      </c>
      <c r="M1679" s="9">
        <v>0</v>
      </c>
      <c r="N1679" s="10">
        <v>0</v>
      </c>
      <c r="O1679" s="53">
        <f>SUM(J1679:N1679)</f>
        <v>4.1743200006294501E-3</v>
      </c>
    </row>
    <row r="1680" spans="2:15" x14ac:dyDescent="0.25">
      <c r="B1680" s="51" t="s">
        <v>21</v>
      </c>
      <c r="C1680" s="3" t="s">
        <v>250</v>
      </c>
      <c r="D1680" s="31" t="s">
        <v>2669</v>
      </c>
      <c r="E1680" s="23" t="s">
        <v>2732</v>
      </c>
      <c r="F1680" s="24">
        <v>40502</v>
      </c>
      <c r="G1680" s="3" t="s">
        <v>1789</v>
      </c>
      <c r="H1680" s="4" t="s">
        <v>1457</v>
      </c>
      <c r="I1680" s="4" t="s">
        <v>220</v>
      </c>
      <c r="J1680" s="16">
        <v>995.1</v>
      </c>
      <c r="K1680" s="16">
        <v>-995.09927025999934</v>
      </c>
      <c r="L1680" s="9">
        <v>0</v>
      </c>
      <c r="M1680" s="9">
        <v>0</v>
      </c>
      <c r="N1680" s="10">
        <v>0</v>
      </c>
      <c r="O1680" s="53">
        <f>SUM(J1680:N1680)</f>
        <v>7.2974000067915767E-4</v>
      </c>
    </row>
    <row r="1681" spans="2:15" x14ac:dyDescent="0.25">
      <c r="B1681" s="51" t="s">
        <v>21</v>
      </c>
      <c r="C1681" s="3" t="s">
        <v>250</v>
      </c>
      <c r="D1681" s="31" t="s">
        <v>2669</v>
      </c>
      <c r="E1681" s="23" t="s">
        <v>2732</v>
      </c>
      <c r="F1681" s="24">
        <v>40502</v>
      </c>
      <c r="G1681" s="3" t="s">
        <v>1790</v>
      </c>
      <c r="H1681" s="4" t="s">
        <v>1444</v>
      </c>
      <c r="I1681" s="4" t="s">
        <v>227</v>
      </c>
      <c r="J1681" s="16">
        <v>677.1</v>
      </c>
      <c r="K1681" s="16">
        <v>-677.09950345999982</v>
      </c>
      <c r="L1681" s="9">
        <v>0</v>
      </c>
      <c r="M1681" s="9">
        <v>0</v>
      </c>
      <c r="N1681" s="10">
        <v>0</v>
      </c>
      <c r="O1681" s="53">
        <f>SUM(J1681:N1681)</f>
        <v>4.965400001992748E-4</v>
      </c>
    </row>
    <row r="1682" spans="2:15" x14ac:dyDescent="0.25">
      <c r="B1682" s="51" t="s">
        <v>21</v>
      </c>
      <c r="C1682" s="3" t="s">
        <v>250</v>
      </c>
      <c r="D1682" s="31" t="s">
        <v>2669</v>
      </c>
      <c r="E1682" s="23" t="s">
        <v>2732</v>
      </c>
      <c r="F1682" s="24">
        <v>40502</v>
      </c>
      <c r="G1682" s="3" t="s">
        <v>1791</v>
      </c>
      <c r="H1682" s="4" t="s">
        <v>1450</v>
      </c>
      <c r="I1682" s="4" t="s">
        <v>414</v>
      </c>
      <c r="J1682" s="16">
        <v>1146.8</v>
      </c>
      <c r="K1682" s="16">
        <v>-1146.7958256799993</v>
      </c>
      <c r="L1682" s="9">
        <v>0</v>
      </c>
      <c r="M1682" s="9">
        <v>0</v>
      </c>
      <c r="N1682" s="10">
        <v>0</v>
      </c>
      <c r="O1682" s="53">
        <f>SUM(J1682:N1682)</f>
        <v>4.1743200006294501E-3</v>
      </c>
    </row>
    <row r="1683" spans="2:15" x14ac:dyDescent="0.25">
      <c r="B1683" s="51" t="s">
        <v>21</v>
      </c>
      <c r="C1683" s="3" t="s">
        <v>250</v>
      </c>
      <c r="D1683" s="31" t="s">
        <v>2669</v>
      </c>
      <c r="E1683" s="23" t="s">
        <v>2732</v>
      </c>
      <c r="F1683" s="24">
        <v>40502</v>
      </c>
      <c r="G1683" s="3" t="s">
        <v>1792</v>
      </c>
      <c r="H1683" s="4" t="s">
        <v>1450</v>
      </c>
      <c r="I1683" s="4" t="s">
        <v>42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53">
        <f>SUM(J1683:N1683)</f>
        <v>4.1743200006294501E-3</v>
      </c>
    </row>
    <row r="1684" spans="2:15" x14ac:dyDescent="0.25">
      <c r="B1684" s="51" t="s">
        <v>21</v>
      </c>
      <c r="C1684" s="3" t="s">
        <v>250</v>
      </c>
      <c r="D1684" s="31" t="s">
        <v>2669</v>
      </c>
      <c r="E1684" s="23" t="s">
        <v>2732</v>
      </c>
      <c r="F1684" s="24">
        <v>40502</v>
      </c>
      <c r="G1684" s="3" t="s">
        <v>1793</v>
      </c>
      <c r="H1684" s="4" t="s">
        <v>1442</v>
      </c>
      <c r="I1684" s="4" t="s">
        <v>54</v>
      </c>
      <c r="J1684" s="16">
        <v>840.85</v>
      </c>
      <c r="K1684" s="16">
        <v>-840.84771670999964</v>
      </c>
      <c r="L1684" s="9">
        <v>0</v>
      </c>
      <c r="M1684" s="9">
        <v>0</v>
      </c>
      <c r="N1684" s="10">
        <v>0</v>
      </c>
      <c r="O1684" s="53">
        <f>SUM(J1684:N1684)</f>
        <v>2.2832900003777468E-3</v>
      </c>
    </row>
    <row r="1685" spans="2:15" x14ac:dyDescent="0.25">
      <c r="B1685" s="51" t="s">
        <v>21</v>
      </c>
      <c r="C1685" s="3" t="s">
        <v>250</v>
      </c>
      <c r="D1685" s="31" t="s">
        <v>2669</v>
      </c>
      <c r="E1685" s="23" t="s">
        <v>2732</v>
      </c>
      <c r="F1685" s="24">
        <v>40502</v>
      </c>
      <c r="G1685" s="3" t="s">
        <v>1794</v>
      </c>
      <c r="H1685" s="4" t="s">
        <v>1446</v>
      </c>
      <c r="I1685" s="4" t="s">
        <v>414</v>
      </c>
      <c r="J1685" s="16">
        <v>331.7</v>
      </c>
      <c r="K1685" s="16">
        <v>-331.69642341999969</v>
      </c>
      <c r="L1685" s="9">
        <v>0</v>
      </c>
      <c r="M1685" s="9">
        <v>0</v>
      </c>
      <c r="N1685" s="10">
        <v>0</v>
      </c>
      <c r="O1685" s="53">
        <f>SUM(J1685:N1685)</f>
        <v>3.5765800002991455E-3</v>
      </c>
    </row>
    <row r="1686" spans="2:15" x14ac:dyDescent="0.25">
      <c r="B1686" s="51" t="s">
        <v>21</v>
      </c>
      <c r="C1686" s="3" t="s">
        <v>250</v>
      </c>
      <c r="D1686" s="31" t="s">
        <v>2669</v>
      </c>
      <c r="E1686" s="23" t="s">
        <v>2732</v>
      </c>
      <c r="F1686" s="24">
        <v>40502</v>
      </c>
      <c r="G1686" s="3" t="s">
        <v>1795</v>
      </c>
      <c r="H1686" s="4" t="s">
        <v>1446</v>
      </c>
      <c r="I1686" s="4" t="s">
        <v>482</v>
      </c>
      <c r="J1686" s="16">
        <v>331.7</v>
      </c>
      <c r="K1686" s="16">
        <v>-331.69642341999969</v>
      </c>
      <c r="L1686" s="9">
        <v>0</v>
      </c>
      <c r="M1686" s="9">
        <v>0</v>
      </c>
      <c r="N1686" s="10">
        <v>0</v>
      </c>
      <c r="O1686" s="53">
        <f>SUM(J1686:N1686)</f>
        <v>3.5765800002991455E-3</v>
      </c>
    </row>
    <row r="1687" spans="2:15" x14ac:dyDescent="0.25">
      <c r="B1687" s="51" t="s">
        <v>21</v>
      </c>
      <c r="C1687" s="3" t="s">
        <v>250</v>
      </c>
      <c r="D1687" s="31" t="s">
        <v>2669</v>
      </c>
      <c r="E1687" s="23" t="s">
        <v>2732</v>
      </c>
      <c r="F1687" s="24">
        <v>40502</v>
      </c>
      <c r="G1687" s="3" t="s">
        <v>1796</v>
      </c>
      <c r="H1687" s="4" t="s">
        <v>1450</v>
      </c>
      <c r="I1687" s="4" t="s">
        <v>54</v>
      </c>
      <c r="J1687" s="16">
        <v>1146.8</v>
      </c>
      <c r="K1687" s="16">
        <v>-1146.7958256799993</v>
      </c>
      <c r="L1687" s="9">
        <v>0</v>
      </c>
      <c r="M1687" s="9">
        <v>0</v>
      </c>
      <c r="N1687" s="10">
        <v>0</v>
      </c>
      <c r="O1687" s="53">
        <f>SUM(J1687:N1687)</f>
        <v>4.1743200006294501E-3</v>
      </c>
    </row>
    <row r="1688" spans="2:15" x14ac:dyDescent="0.25">
      <c r="B1688" s="51" t="s">
        <v>21</v>
      </c>
      <c r="C1688" s="3" t="s">
        <v>250</v>
      </c>
      <c r="D1688" s="31" t="s">
        <v>2669</v>
      </c>
      <c r="E1688" s="23" t="s">
        <v>2732</v>
      </c>
      <c r="F1688" s="24">
        <v>40502</v>
      </c>
      <c r="G1688" s="3" t="s">
        <v>1797</v>
      </c>
      <c r="H1688" s="4" t="s">
        <v>1450</v>
      </c>
      <c r="I1688" s="4" t="s">
        <v>97</v>
      </c>
      <c r="J1688" s="16">
        <v>1146.8</v>
      </c>
      <c r="K1688" s="16">
        <v>-1146.7958256799993</v>
      </c>
      <c r="L1688" s="9">
        <v>0</v>
      </c>
      <c r="M1688" s="9">
        <v>0</v>
      </c>
      <c r="N1688" s="10">
        <v>0</v>
      </c>
      <c r="O1688" s="53">
        <f>SUM(J1688:N1688)</f>
        <v>4.1743200006294501E-3</v>
      </c>
    </row>
    <row r="1689" spans="2:15" x14ac:dyDescent="0.25">
      <c r="B1689" s="51" t="s">
        <v>21</v>
      </c>
      <c r="C1689" s="3" t="s">
        <v>250</v>
      </c>
      <c r="D1689" s="31" t="s">
        <v>2669</v>
      </c>
      <c r="E1689" s="23" t="s">
        <v>2732</v>
      </c>
      <c r="F1689" s="24">
        <v>40502</v>
      </c>
      <c r="G1689" s="3" t="s">
        <v>1798</v>
      </c>
      <c r="H1689" s="4" t="s">
        <v>1442</v>
      </c>
      <c r="I1689" s="4" t="s">
        <v>64</v>
      </c>
      <c r="J1689" s="16">
        <v>840.85</v>
      </c>
      <c r="K1689" s="16">
        <v>-840.84771670999964</v>
      </c>
      <c r="L1689" s="9">
        <v>0</v>
      </c>
      <c r="M1689" s="9">
        <v>0</v>
      </c>
      <c r="N1689" s="10">
        <v>0</v>
      </c>
      <c r="O1689" s="53">
        <f>SUM(J1689:N1689)</f>
        <v>2.2832900003777468E-3</v>
      </c>
    </row>
    <row r="1690" spans="2:15" x14ac:dyDescent="0.25">
      <c r="B1690" s="51" t="s">
        <v>21</v>
      </c>
      <c r="C1690" s="3" t="s">
        <v>250</v>
      </c>
      <c r="D1690" s="31" t="s">
        <v>2669</v>
      </c>
      <c r="E1690" s="23" t="s">
        <v>2732</v>
      </c>
      <c r="F1690" s="24">
        <v>40502</v>
      </c>
      <c r="G1690" s="3" t="s">
        <v>1799</v>
      </c>
      <c r="H1690" s="4" t="s">
        <v>1478</v>
      </c>
      <c r="I1690" s="4" t="s">
        <v>39</v>
      </c>
      <c r="J1690" s="16">
        <v>448.85</v>
      </c>
      <c r="K1690" s="16">
        <v>-448.85133751000012</v>
      </c>
      <c r="L1690" s="9">
        <v>0</v>
      </c>
      <c r="M1690" s="9">
        <v>0</v>
      </c>
      <c r="N1690" s="10">
        <v>0</v>
      </c>
      <c r="O1690" s="53">
        <f>SUM(J1690:N1690)</f>
        <v>-1.3375100000985185E-3</v>
      </c>
    </row>
    <row r="1691" spans="2:15" x14ac:dyDescent="0.25">
      <c r="B1691" s="51" t="s">
        <v>21</v>
      </c>
      <c r="C1691" s="3" t="s">
        <v>250</v>
      </c>
      <c r="D1691" s="31" t="s">
        <v>2669</v>
      </c>
      <c r="E1691" s="23" t="s">
        <v>2732</v>
      </c>
      <c r="F1691" s="24">
        <v>40502</v>
      </c>
      <c r="G1691" s="3" t="s">
        <v>1800</v>
      </c>
      <c r="H1691" s="4" t="s">
        <v>1446</v>
      </c>
      <c r="I1691" s="4" t="s">
        <v>42</v>
      </c>
      <c r="J1691" s="16">
        <v>331.7</v>
      </c>
      <c r="K1691" s="16">
        <v>-331.69642341999969</v>
      </c>
      <c r="L1691" s="9">
        <v>0</v>
      </c>
      <c r="M1691" s="9">
        <v>0</v>
      </c>
      <c r="N1691" s="10">
        <v>0</v>
      </c>
      <c r="O1691" s="53">
        <f>SUM(J1691:N1691)</f>
        <v>3.5765800002991455E-3</v>
      </c>
    </row>
    <row r="1692" spans="2:15" x14ac:dyDescent="0.25">
      <c r="B1692" s="51" t="s">
        <v>21</v>
      </c>
      <c r="C1692" s="3" t="s">
        <v>250</v>
      </c>
      <c r="D1692" s="31" t="s">
        <v>2669</v>
      </c>
      <c r="E1692" s="23" t="s">
        <v>2732</v>
      </c>
      <c r="F1692" s="24">
        <v>40502</v>
      </c>
      <c r="G1692" s="3" t="s">
        <v>1801</v>
      </c>
      <c r="H1692" s="4" t="s">
        <v>1442</v>
      </c>
      <c r="I1692" s="4" t="s">
        <v>25</v>
      </c>
      <c r="J1692" s="16">
        <v>840.85</v>
      </c>
      <c r="K1692" s="16">
        <v>-840.84771670999964</v>
      </c>
      <c r="L1692" s="9">
        <v>0</v>
      </c>
      <c r="M1692" s="9">
        <v>0</v>
      </c>
      <c r="N1692" s="10">
        <v>0</v>
      </c>
      <c r="O1692" s="53">
        <f>SUM(J1692:N1692)</f>
        <v>2.2832900003777468E-3</v>
      </c>
    </row>
    <row r="1693" spans="2:15" x14ac:dyDescent="0.25">
      <c r="B1693" s="51" t="s">
        <v>21</v>
      </c>
      <c r="C1693" s="3" t="s">
        <v>250</v>
      </c>
      <c r="D1693" s="31" t="s">
        <v>2669</v>
      </c>
      <c r="E1693" s="23" t="s">
        <v>2732</v>
      </c>
      <c r="F1693" s="24">
        <v>40502</v>
      </c>
      <c r="G1693" s="3" t="s">
        <v>1802</v>
      </c>
      <c r="H1693" s="4" t="s">
        <v>1444</v>
      </c>
      <c r="I1693" s="4" t="s">
        <v>960</v>
      </c>
      <c r="J1693" s="16">
        <v>677.1</v>
      </c>
      <c r="K1693" s="16">
        <v>-677.09950345999982</v>
      </c>
      <c r="L1693" s="9">
        <v>0</v>
      </c>
      <c r="M1693" s="9">
        <v>0</v>
      </c>
      <c r="N1693" s="10">
        <v>0</v>
      </c>
      <c r="O1693" s="53">
        <f>SUM(J1693:N1693)</f>
        <v>4.965400001992748E-4</v>
      </c>
    </row>
    <row r="1694" spans="2:15" x14ac:dyDescent="0.25">
      <c r="B1694" s="51" t="s">
        <v>21</v>
      </c>
      <c r="C1694" s="3" t="s">
        <v>250</v>
      </c>
      <c r="D1694" s="31" t="s">
        <v>2669</v>
      </c>
      <c r="E1694" s="23" t="s">
        <v>2732</v>
      </c>
      <c r="F1694" s="24">
        <v>40502</v>
      </c>
      <c r="G1694" s="3" t="s">
        <v>1803</v>
      </c>
      <c r="H1694" s="4" t="s">
        <v>1804</v>
      </c>
      <c r="I1694" s="4" t="s">
        <v>97</v>
      </c>
      <c r="J1694" s="16">
        <v>591.5</v>
      </c>
      <c r="K1694" s="16">
        <v>-591.49623290000034</v>
      </c>
      <c r="L1694" s="9">
        <v>0</v>
      </c>
      <c r="M1694" s="9">
        <v>0</v>
      </c>
      <c r="N1694" s="10">
        <v>0</v>
      </c>
      <c r="O1694" s="53">
        <f>SUM(J1694:N1694)</f>
        <v>3.7670999996635146E-3</v>
      </c>
    </row>
    <row r="1695" spans="2:15" x14ac:dyDescent="0.25">
      <c r="B1695" s="51" t="s">
        <v>21</v>
      </c>
      <c r="C1695" s="3" t="s">
        <v>250</v>
      </c>
      <c r="D1695" s="31" t="s">
        <v>2669</v>
      </c>
      <c r="E1695" s="23" t="s">
        <v>2732</v>
      </c>
      <c r="F1695" s="24">
        <v>40502</v>
      </c>
      <c r="G1695" s="3" t="s">
        <v>1805</v>
      </c>
      <c r="H1695" s="4" t="s">
        <v>1806</v>
      </c>
      <c r="I1695" s="4" t="s">
        <v>100</v>
      </c>
      <c r="J1695" s="16">
        <v>591.5</v>
      </c>
      <c r="K1695" s="16">
        <v>-591.49623290000034</v>
      </c>
      <c r="L1695" s="9">
        <v>0</v>
      </c>
      <c r="M1695" s="9">
        <v>0</v>
      </c>
      <c r="N1695" s="10">
        <v>0</v>
      </c>
      <c r="O1695" s="53">
        <f>SUM(J1695:N1695)</f>
        <v>3.7670999996635146E-3</v>
      </c>
    </row>
    <row r="1696" spans="2:15" x14ac:dyDescent="0.25">
      <c r="B1696" s="51" t="s">
        <v>21</v>
      </c>
      <c r="C1696" s="3" t="s">
        <v>250</v>
      </c>
      <c r="D1696" s="31" t="s">
        <v>2669</v>
      </c>
      <c r="E1696" s="23" t="s">
        <v>2732</v>
      </c>
      <c r="F1696" s="24">
        <v>40502</v>
      </c>
      <c r="G1696" s="3" t="s">
        <v>1807</v>
      </c>
      <c r="H1696" s="4" t="s">
        <v>1450</v>
      </c>
      <c r="I1696" s="4" t="s">
        <v>42</v>
      </c>
      <c r="J1696" s="16">
        <v>1146.8</v>
      </c>
      <c r="K1696" s="16">
        <v>-1146.7958256799993</v>
      </c>
      <c r="L1696" s="9">
        <v>0</v>
      </c>
      <c r="M1696" s="9">
        <v>0</v>
      </c>
      <c r="N1696" s="10">
        <v>0</v>
      </c>
      <c r="O1696" s="53">
        <f>SUM(J1696:N1696)</f>
        <v>4.1743200006294501E-3</v>
      </c>
    </row>
    <row r="1697" spans="2:15" x14ac:dyDescent="0.25">
      <c r="B1697" s="51" t="s">
        <v>21</v>
      </c>
      <c r="C1697" s="3" t="s">
        <v>250</v>
      </c>
      <c r="D1697" s="31" t="s">
        <v>2669</v>
      </c>
      <c r="E1697" s="23" t="s">
        <v>2732</v>
      </c>
      <c r="F1697" s="24">
        <v>40502</v>
      </c>
      <c r="G1697" s="3" t="s">
        <v>1808</v>
      </c>
      <c r="H1697" s="4" t="s">
        <v>1446</v>
      </c>
      <c r="I1697" s="4" t="s">
        <v>75</v>
      </c>
      <c r="J1697" s="16">
        <v>331.7</v>
      </c>
      <c r="K1697" s="16">
        <v>-331.69642341999969</v>
      </c>
      <c r="L1697" s="9">
        <v>0</v>
      </c>
      <c r="M1697" s="9">
        <v>0</v>
      </c>
      <c r="N1697" s="10">
        <v>0</v>
      </c>
      <c r="O1697" s="53">
        <f>SUM(J1697:N1697)</f>
        <v>3.5765800002991455E-3</v>
      </c>
    </row>
    <row r="1698" spans="2:15" x14ac:dyDescent="0.25">
      <c r="B1698" s="51" t="s">
        <v>21</v>
      </c>
      <c r="C1698" s="3" t="s">
        <v>250</v>
      </c>
      <c r="D1698" s="31" t="s">
        <v>2669</v>
      </c>
      <c r="E1698" s="23" t="s">
        <v>2732</v>
      </c>
      <c r="F1698" s="24">
        <v>40502</v>
      </c>
      <c r="G1698" s="3" t="s">
        <v>1809</v>
      </c>
      <c r="H1698" s="4" t="s">
        <v>1444</v>
      </c>
      <c r="I1698" s="4" t="s">
        <v>414</v>
      </c>
      <c r="J1698" s="16">
        <v>677.1</v>
      </c>
      <c r="K1698" s="16">
        <v>-677.09950345999982</v>
      </c>
      <c r="L1698" s="9">
        <v>0</v>
      </c>
      <c r="M1698" s="9">
        <v>0</v>
      </c>
      <c r="N1698" s="10">
        <v>0</v>
      </c>
      <c r="O1698" s="53">
        <f>SUM(J1698:N1698)</f>
        <v>4.965400001992748E-4</v>
      </c>
    </row>
    <row r="1699" spans="2:15" x14ac:dyDescent="0.25">
      <c r="B1699" s="51" t="s">
        <v>21</v>
      </c>
      <c r="C1699" s="3" t="s">
        <v>250</v>
      </c>
      <c r="D1699" s="31" t="s">
        <v>2669</v>
      </c>
      <c r="E1699" s="23" t="s">
        <v>2732</v>
      </c>
      <c r="F1699" s="24">
        <v>40502</v>
      </c>
      <c r="G1699" s="3" t="s">
        <v>1810</v>
      </c>
      <c r="H1699" s="4" t="s">
        <v>1450</v>
      </c>
      <c r="I1699" s="4" t="s">
        <v>97</v>
      </c>
      <c r="J1699" s="16">
        <v>1146.8</v>
      </c>
      <c r="K1699" s="16">
        <v>-1146.7958256799993</v>
      </c>
      <c r="L1699" s="9">
        <v>0</v>
      </c>
      <c r="M1699" s="9">
        <v>0</v>
      </c>
      <c r="N1699" s="10">
        <v>0</v>
      </c>
      <c r="O1699" s="53">
        <f>SUM(J1699:N1699)</f>
        <v>4.1743200006294501E-3</v>
      </c>
    </row>
    <row r="1700" spans="2:15" x14ac:dyDescent="0.25">
      <c r="B1700" s="51" t="s">
        <v>21</v>
      </c>
      <c r="C1700" s="3" t="s">
        <v>250</v>
      </c>
      <c r="D1700" s="31" t="s">
        <v>2669</v>
      </c>
      <c r="E1700" s="23" t="s">
        <v>2732</v>
      </c>
      <c r="F1700" s="24">
        <v>40502</v>
      </c>
      <c r="G1700" s="3" t="s">
        <v>1811</v>
      </c>
      <c r="H1700" s="4" t="s">
        <v>1507</v>
      </c>
      <c r="I1700" s="4" t="s">
        <v>85</v>
      </c>
      <c r="J1700" s="16">
        <v>331.7</v>
      </c>
      <c r="K1700" s="16">
        <v>-331.69642341999969</v>
      </c>
      <c r="L1700" s="9">
        <v>0</v>
      </c>
      <c r="M1700" s="9">
        <v>0</v>
      </c>
      <c r="N1700" s="10">
        <v>0</v>
      </c>
      <c r="O1700" s="53">
        <f>SUM(J1700:N1700)</f>
        <v>3.5765800002991455E-3</v>
      </c>
    </row>
    <row r="1701" spans="2:15" x14ac:dyDescent="0.25">
      <c r="B1701" s="51" t="s">
        <v>21</v>
      </c>
      <c r="C1701" s="3" t="s">
        <v>250</v>
      </c>
      <c r="D1701" s="31" t="s">
        <v>2669</v>
      </c>
      <c r="E1701" s="23" t="s">
        <v>2732</v>
      </c>
      <c r="F1701" s="24">
        <v>40502</v>
      </c>
      <c r="G1701" s="3" t="s">
        <v>1812</v>
      </c>
      <c r="H1701" s="4" t="s">
        <v>1446</v>
      </c>
      <c r="I1701" s="4" t="s">
        <v>27</v>
      </c>
      <c r="J1701" s="16">
        <v>331.7</v>
      </c>
      <c r="K1701" s="16">
        <v>-331.69642341999969</v>
      </c>
      <c r="L1701" s="9">
        <v>0</v>
      </c>
      <c r="M1701" s="9">
        <v>0</v>
      </c>
      <c r="N1701" s="10">
        <v>0</v>
      </c>
      <c r="O1701" s="53">
        <f>SUM(J1701:N1701)</f>
        <v>3.5765800002991455E-3</v>
      </c>
    </row>
    <row r="1702" spans="2:15" x14ac:dyDescent="0.25">
      <c r="B1702" s="51" t="s">
        <v>21</v>
      </c>
      <c r="C1702" s="3" t="s">
        <v>250</v>
      </c>
      <c r="D1702" s="31" t="s">
        <v>2669</v>
      </c>
      <c r="E1702" s="23" t="s">
        <v>2732</v>
      </c>
      <c r="F1702" s="24">
        <v>40502</v>
      </c>
      <c r="G1702" s="3" t="s">
        <v>1813</v>
      </c>
      <c r="H1702" s="4" t="s">
        <v>1457</v>
      </c>
      <c r="I1702" s="4" t="s">
        <v>30</v>
      </c>
      <c r="J1702" s="16">
        <v>995.1</v>
      </c>
      <c r="K1702" s="16">
        <v>-995.09927025999934</v>
      </c>
      <c r="L1702" s="9">
        <v>0</v>
      </c>
      <c r="M1702" s="9">
        <v>0</v>
      </c>
      <c r="N1702" s="10">
        <v>0</v>
      </c>
      <c r="O1702" s="53">
        <f>SUM(J1702:N1702)</f>
        <v>7.2974000067915767E-4</v>
      </c>
    </row>
    <row r="1703" spans="2:15" x14ac:dyDescent="0.25">
      <c r="B1703" s="51" t="s">
        <v>21</v>
      </c>
      <c r="C1703" s="3" t="s">
        <v>250</v>
      </c>
      <c r="D1703" s="31" t="s">
        <v>2669</v>
      </c>
      <c r="E1703" s="23" t="s">
        <v>2732</v>
      </c>
      <c r="F1703" s="24">
        <v>40502</v>
      </c>
      <c r="G1703" s="3" t="s">
        <v>1814</v>
      </c>
      <c r="H1703" s="4" t="s">
        <v>1444</v>
      </c>
      <c r="I1703" s="4" t="s">
        <v>66</v>
      </c>
      <c r="J1703" s="16">
        <v>677.1</v>
      </c>
      <c r="K1703" s="16">
        <v>-677.09950345999982</v>
      </c>
      <c r="L1703" s="9">
        <v>0</v>
      </c>
      <c r="M1703" s="9">
        <v>0</v>
      </c>
      <c r="N1703" s="10">
        <v>0</v>
      </c>
      <c r="O1703" s="53">
        <f>SUM(J1703:N1703)</f>
        <v>4.965400001992748E-4</v>
      </c>
    </row>
    <row r="1704" spans="2:15" x14ac:dyDescent="0.25">
      <c r="B1704" s="51" t="s">
        <v>21</v>
      </c>
      <c r="C1704" s="3" t="s">
        <v>250</v>
      </c>
      <c r="D1704" s="31" t="s">
        <v>2669</v>
      </c>
      <c r="E1704" s="23" t="s">
        <v>2732</v>
      </c>
      <c r="F1704" s="24">
        <v>40502</v>
      </c>
      <c r="G1704" s="3" t="s">
        <v>1815</v>
      </c>
      <c r="H1704" s="4" t="s">
        <v>1450</v>
      </c>
      <c r="I1704" s="4" t="s">
        <v>215</v>
      </c>
      <c r="J1704" s="16">
        <v>1146.8</v>
      </c>
      <c r="K1704" s="16">
        <v>-1146.7958256799993</v>
      </c>
      <c r="L1704" s="9">
        <v>0</v>
      </c>
      <c r="M1704" s="9">
        <v>0</v>
      </c>
      <c r="N1704" s="10">
        <v>0</v>
      </c>
      <c r="O1704" s="53">
        <f>SUM(J1704:N1704)</f>
        <v>4.1743200006294501E-3</v>
      </c>
    </row>
    <row r="1705" spans="2:15" x14ac:dyDescent="0.25">
      <c r="B1705" s="51" t="s">
        <v>21</v>
      </c>
      <c r="C1705" s="3" t="s">
        <v>250</v>
      </c>
      <c r="D1705" s="31" t="s">
        <v>2669</v>
      </c>
      <c r="E1705" s="23" t="s">
        <v>2732</v>
      </c>
      <c r="F1705" s="24">
        <v>40502</v>
      </c>
      <c r="G1705" s="3" t="s">
        <v>1816</v>
      </c>
      <c r="H1705" s="4" t="s">
        <v>1444</v>
      </c>
      <c r="I1705" s="4" t="s">
        <v>383</v>
      </c>
      <c r="J1705" s="16">
        <v>677.1</v>
      </c>
      <c r="K1705" s="16">
        <v>-677.09950345999982</v>
      </c>
      <c r="L1705" s="9">
        <v>0</v>
      </c>
      <c r="M1705" s="9">
        <v>0</v>
      </c>
      <c r="N1705" s="10">
        <v>0</v>
      </c>
      <c r="O1705" s="53">
        <f>SUM(J1705:N1705)</f>
        <v>4.965400001992748E-4</v>
      </c>
    </row>
    <row r="1706" spans="2:15" x14ac:dyDescent="0.25">
      <c r="B1706" s="51" t="s">
        <v>21</v>
      </c>
      <c r="C1706" s="3" t="s">
        <v>250</v>
      </c>
      <c r="D1706" s="31" t="s">
        <v>2669</v>
      </c>
      <c r="E1706" s="23" t="s">
        <v>2732</v>
      </c>
      <c r="F1706" s="24">
        <v>40502</v>
      </c>
      <c r="G1706" s="3" t="s">
        <v>1817</v>
      </c>
      <c r="H1706" s="4" t="s">
        <v>1450</v>
      </c>
      <c r="I1706" s="4" t="s">
        <v>217</v>
      </c>
      <c r="J1706" s="16">
        <v>1146.8</v>
      </c>
      <c r="K1706" s="16">
        <v>-1146.7958256799993</v>
      </c>
      <c r="L1706" s="9">
        <v>0</v>
      </c>
      <c r="M1706" s="9">
        <v>0</v>
      </c>
      <c r="N1706" s="10">
        <v>0</v>
      </c>
      <c r="O1706" s="53">
        <f>SUM(J1706:N1706)</f>
        <v>4.1743200006294501E-3</v>
      </c>
    </row>
    <row r="1707" spans="2:15" x14ac:dyDescent="0.25">
      <c r="B1707" s="51" t="s">
        <v>21</v>
      </c>
      <c r="C1707" s="3" t="s">
        <v>250</v>
      </c>
      <c r="D1707" s="31" t="s">
        <v>2669</v>
      </c>
      <c r="E1707" s="23" t="s">
        <v>2732</v>
      </c>
      <c r="F1707" s="24">
        <v>40502</v>
      </c>
      <c r="G1707" s="3" t="s">
        <v>1818</v>
      </c>
      <c r="H1707" s="4" t="s">
        <v>1450</v>
      </c>
      <c r="I1707" s="4" t="s">
        <v>622</v>
      </c>
      <c r="J1707" s="16">
        <v>1146.8</v>
      </c>
      <c r="K1707" s="16">
        <v>-1146.7958256799993</v>
      </c>
      <c r="L1707" s="9">
        <v>0</v>
      </c>
      <c r="M1707" s="9">
        <v>0</v>
      </c>
      <c r="N1707" s="10">
        <v>0</v>
      </c>
      <c r="O1707" s="53">
        <f>SUM(J1707:N1707)</f>
        <v>4.1743200006294501E-3</v>
      </c>
    </row>
    <row r="1708" spans="2:15" x14ac:dyDescent="0.25">
      <c r="B1708" s="51" t="s">
        <v>21</v>
      </c>
      <c r="C1708" s="3" t="s">
        <v>250</v>
      </c>
      <c r="D1708" s="31" t="s">
        <v>2669</v>
      </c>
      <c r="E1708" s="23" t="s">
        <v>2732</v>
      </c>
      <c r="F1708" s="24">
        <v>40502</v>
      </c>
      <c r="G1708" s="3" t="s">
        <v>1819</v>
      </c>
      <c r="H1708" s="4" t="s">
        <v>1450</v>
      </c>
      <c r="I1708" s="4" t="s">
        <v>220</v>
      </c>
      <c r="J1708" s="16">
        <v>1146.8</v>
      </c>
      <c r="K1708" s="16">
        <v>-1146.7958256799993</v>
      </c>
      <c r="L1708" s="9">
        <v>0</v>
      </c>
      <c r="M1708" s="9">
        <v>0</v>
      </c>
      <c r="N1708" s="10">
        <v>0</v>
      </c>
      <c r="O1708" s="53">
        <f>SUM(J1708:N1708)</f>
        <v>4.1743200006294501E-3</v>
      </c>
    </row>
    <row r="1709" spans="2:15" x14ac:dyDescent="0.25">
      <c r="B1709" s="51" t="s">
        <v>21</v>
      </c>
      <c r="C1709" s="3" t="s">
        <v>250</v>
      </c>
      <c r="D1709" s="31" t="s">
        <v>2669</v>
      </c>
      <c r="E1709" s="23" t="s">
        <v>2732</v>
      </c>
      <c r="F1709" s="24">
        <v>40502</v>
      </c>
      <c r="G1709" s="3" t="s">
        <v>1820</v>
      </c>
      <c r="H1709" s="4" t="s">
        <v>1478</v>
      </c>
      <c r="I1709" s="4" t="s">
        <v>217</v>
      </c>
      <c r="J1709" s="16">
        <v>390.85</v>
      </c>
      <c r="K1709" s="16">
        <v>-390.84804671000046</v>
      </c>
      <c r="L1709" s="9">
        <v>0</v>
      </c>
      <c r="M1709" s="9">
        <v>0</v>
      </c>
      <c r="N1709" s="10">
        <v>0</v>
      </c>
      <c r="O1709" s="53">
        <f>SUM(J1709:N1709)</f>
        <v>1.9532899995624575E-3</v>
      </c>
    </row>
    <row r="1710" spans="2:15" x14ac:dyDescent="0.25">
      <c r="B1710" s="51" t="s">
        <v>21</v>
      </c>
      <c r="C1710" s="3" t="s">
        <v>250</v>
      </c>
      <c r="D1710" s="31" t="s">
        <v>2669</v>
      </c>
      <c r="E1710" s="23" t="s">
        <v>2732</v>
      </c>
      <c r="F1710" s="24">
        <v>40502</v>
      </c>
      <c r="G1710" s="3" t="s">
        <v>1821</v>
      </c>
      <c r="H1710" s="4" t="s">
        <v>1450</v>
      </c>
      <c r="I1710" s="4" t="s">
        <v>227</v>
      </c>
      <c r="J1710" s="16">
        <v>1146.8</v>
      </c>
      <c r="K1710" s="16">
        <v>-1146.7958256799993</v>
      </c>
      <c r="L1710" s="9">
        <v>0</v>
      </c>
      <c r="M1710" s="9">
        <v>0</v>
      </c>
      <c r="N1710" s="10">
        <v>0</v>
      </c>
      <c r="O1710" s="53">
        <f>SUM(J1710:N1710)</f>
        <v>4.1743200006294501E-3</v>
      </c>
    </row>
    <row r="1711" spans="2:15" x14ac:dyDescent="0.25">
      <c r="B1711" s="51" t="s">
        <v>21</v>
      </c>
      <c r="C1711" s="3" t="s">
        <v>250</v>
      </c>
      <c r="D1711" s="31" t="s">
        <v>2669</v>
      </c>
      <c r="E1711" s="23" t="s">
        <v>2732</v>
      </c>
      <c r="F1711" s="24">
        <v>40502</v>
      </c>
      <c r="G1711" s="3" t="s">
        <v>1822</v>
      </c>
      <c r="H1711" s="4" t="s">
        <v>1450</v>
      </c>
      <c r="I1711" s="4" t="s">
        <v>510</v>
      </c>
      <c r="J1711" s="16">
        <v>1146.8</v>
      </c>
      <c r="K1711" s="16">
        <v>-1146.7958256799993</v>
      </c>
      <c r="L1711" s="9">
        <v>0</v>
      </c>
      <c r="M1711" s="9">
        <v>0</v>
      </c>
      <c r="N1711" s="10">
        <v>0</v>
      </c>
      <c r="O1711" s="53">
        <f>SUM(J1711:N1711)</f>
        <v>4.1743200006294501E-3</v>
      </c>
    </row>
    <row r="1712" spans="2:15" x14ac:dyDescent="0.25">
      <c r="B1712" s="51" t="s">
        <v>21</v>
      </c>
      <c r="C1712" s="3" t="s">
        <v>250</v>
      </c>
      <c r="D1712" s="31" t="s">
        <v>2669</v>
      </c>
      <c r="E1712" s="23" t="s">
        <v>2732</v>
      </c>
      <c r="F1712" s="24">
        <v>40502</v>
      </c>
      <c r="G1712" s="3" t="s">
        <v>1823</v>
      </c>
      <c r="H1712" s="4" t="s">
        <v>1450</v>
      </c>
      <c r="I1712" s="4" t="s">
        <v>510</v>
      </c>
      <c r="J1712" s="16">
        <v>1146.8</v>
      </c>
      <c r="K1712" s="16">
        <v>-1146.7958256799993</v>
      </c>
      <c r="L1712" s="9">
        <v>0</v>
      </c>
      <c r="M1712" s="9">
        <v>0</v>
      </c>
      <c r="N1712" s="10">
        <v>0</v>
      </c>
      <c r="O1712" s="53">
        <f>SUM(J1712:N1712)</f>
        <v>4.1743200006294501E-3</v>
      </c>
    </row>
    <row r="1713" spans="2:15" x14ac:dyDescent="0.25">
      <c r="B1713" s="51" t="s">
        <v>21</v>
      </c>
      <c r="C1713" s="3" t="s">
        <v>250</v>
      </c>
      <c r="D1713" s="31" t="s">
        <v>2669</v>
      </c>
      <c r="E1713" s="23" t="s">
        <v>2732</v>
      </c>
      <c r="F1713" s="24">
        <v>40502</v>
      </c>
      <c r="G1713" s="3" t="s">
        <v>1824</v>
      </c>
      <c r="H1713" s="4" t="s">
        <v>1450</v>
      </c>
      <c r="I1713" s="4" t="s">
        <v>215</v>
      </c>
      <c r="J1713" s="16">
        <v>1146.8</v>
      </c>
      <c r="K1713" s="16">
        <v>-1146.7958256799993</v>
      </c>
      <c r="L1713" s="9">
        <v>0</v>
      </c>
      <c r="M1713" s="9">
        <v>0</v>
      </c>
      <c r="N1713" s="10">
        <v>0</v>
      </c>
      <c r="O1713" s="53">
        <f>SUM(J1713:N1713)</f>
        <v>4.1743200006294501E-3</v>
      </c>
    </row>
    <row r="1714" spans="2:15" x14ac:dyDescent="0.25">
      <c r="B1714" s="51" t="s">
        <v>21</v>
      </c>
      <c r="C1714" s="3" t="s">
        <v>250</v>
      </c>
      <c r="D1714" s="31" t="s">
        <v>2669</v>
      </c>
      <c r="E1714" s="23" t="s">
        <v>2732</v>
      </c>
      <c r="F1714" s="24">
        <v>40502</v>
      </c>
      <c r="G1714" s="3" t="s">
        <v>1825</v>
      </c>
      <c r="H1714" s="4" t="s">
        <v>1450</v>
      </c>
      <c r="I1714" s="4" t="s">
        <v>60</v>
      </c>
      <c r="J1714" s="16">
        <v>1146.8</v>
      </c>
      <c r="K1714" s="16">
        <v>-1146.7958256799993</v>
      </c>
      <c r="L1714" s="9">
        <v>0</v>
      </c>
      <c r="M1714" s="9">
        <v>0</v>
      </c>
      <c r="N1714" s="10">
        <v>0</v>
      </c>
      <c r="O1714" s="53">
        <f>SUM(J1714:N1714)</f>
        <v>4.1743200006294501E-3</v>
      </c>
    </row>
    <row r="1715" spans="2:15" x14ac:dyDescent="0.25">
      <c r="B1715" s="51" t="s">
        <v>21</v>
      </c>
      <c r="C1715" s="3" t="s">
        <v>250</v>
      </c>
      <c r="D1715" s="31" t="s">
        <v>2669</v>
      </c>
      <c r="E1715" s="23" t="s">
        <v>2732</v>
      </c>
      <c r="F1715" s="24">
        <v>40502</v>
      </c>
      <c r="G1715" s="3" t="s">
        <v>1826</v>
      </c>
      <c r="H1715" s="4" t="s">
        <v>1444</v>
      </c>
      <c r="I1715" s="4" t="s">
        <v>236</v>
      </c>
      <c r="J1715" s="16">
        <v>677.1</v>
      </c>
      <c r="K1715" s="16">
        <v>-677.09950345999982</v>
      </c>
      <c r="L1715" s="9">
        <v>0</v>
      </c>
      <c r="M1715" s="9">
        <v>0</v>
      </c>
      <c r="N1715" s="10">
        <v>0</v>
      </c>
      <c r="O1715" s="53">
        <f>SUM(J1715:N1715)</f>
        <v>4.965400001992748E-4</v>
      </c>
    </row>
    <row r="1716" spans="2:15" x14ac:dyDescent="0.25">
      <c r="B1716" s="51" t="s">
        <v>21</v>
      </c>
      <c r="C1716" s="3" t="s">
        <v>250</v>
      </c>
      <c r="D1716" s="31" t="s">
        <v>2669</v>
      </c>
      <c r="E1716" s="23" t="s">
        <v>2732</v>
      </c>
      <c r="F1716" s="24">
        <v>40502</v>
      </c>
      <c r="G1716" s="3" t="s">
        <v>1827</v>
      </c>
      <c r="H1716" s="4" t="s">
        <v>1450</v>
      </c>
      <c r="I1716" s="4" t="s">
        <v>60</v>
      </c>
      <c r="J1716" s="16">
        <v>1146.8</v>
      </c>
      <c r="K1716" s="16">
        <v>-1146.7958256799993</v>
      </c>
      <c r="L1716" s="9">
        <v>0</v>
      </c>
      <c r="M1716" s="9">
        <v>0</v>
      </c>
      <c r="N1716" s="10">
        <v>0</v>
      </c>
      <c r="O1716" s="53">
        <f>SUM(J1716:N1716)</f>
        <v>4.1743200006294501E-3</v>
      </c>
    </row>
    <row r="1717" spans="2:15" x14ac:dyDescent="0.25">
      <c r="B1717" s="51" t="s">
        <v>21</v>
      </c>
      <c r="C1717" s="3" t="s">
        <v>250</v>
      </c>
      <c r="D1717" s="31" t="s">
        <v>2669</v>
      </c>
      <c r="E1717" s="23" t="s">
        <v>2732</v>
      </c>
      <c r="F1717" s="24">
        <v>40502</v>
      </c>
      <c r="G1717" s="3" t="s">
        <v>1828</v>
      </c>
      <c r="H1717" s="4" t="s">
        <v>1457</v>
      </c>
      <c r="I1717" s="4" t="s">
        <v>510</v>
      </c>
      <c r="J1717" s="16">
        <v>995.1</v>
      </c>
      <c r="K1717" s="16">
        <v>-995.09927025999934</v>
      </c>
      <c r="L1717" s="9">
        <v>0</v>
      </c>
      <c r="M1717" s="9">
        <v>0</v>
      </c>
      <c r="N1717" s="10">
        <v>0</v>
      </c>
      <c r="O1717" s="53">
        <f>SUM(J1717:N1717)</f>
        <v>7.2974000067915767E-4</v>
      </c>
    </row>
    <row r="1718" spans="2:15" x14ac:dyDescent="0.25">
      <c r="B1718" s="51" t="s">
        <v>21</v>
      </c>
      <c r="C1718" s="3" t="s">
        <v>250</v>
      </c>
      <c r="D1718" s="31" t="s">
        <v>2669</v>
      </c>
      <c r="E1718" s="23" t="s">
        <v>2732</v>
      </c>
      <c r="F1718" s="24">
        <v>40502</v>
      </c>
      <c r="G1718" s="3" t="s">
        <v>1829</v>
      </c>
      <c r="H1718" s="4" t="s">
        <v>1444</v>
      </c>
      <c r="I1718" s="4" t="s">
        <v>308</v>
      </c>
      <c r="J1718" s="16">
        <v>677.1</v>
      </c>
      <c r="K1718" s="16">
        <v>-677.09950345999982</v>
      </c>
      <c r="L1718" s="9">
        <v>0</v>
      </c>
      <c r="M1718" s="9">
        <v>0</v>
      </c>
      <c r="N1718" s="10">
        <v>0</v>
      </c>
      <c r="O1718" s="53">
        <f>SUM(J1718:N1718)</f>
        <v>4.965400001992748E-4</v>
      </c>
    </row>
    <row r="1719" spans="2:15" x14ac:dyDescent="0.25">
      <c r="B1719" s="51" t="s">
        <v>21</v>
      </c>
      <c r="C1719" s="3" t="s">
        <v>250</v>
      </c>
      <c r="D1719" s="31" t="s">
        <v>2669</v>
      </c>
      <c r="E1719" s="23" t="s">
        <v>2732</v>
      </c>
      <c r="F1719" s="24">
        <v>40502</v>
      </c>
      <c r="G1719" s="3" t="s">
        <v>1830</v>
      </c>
      <c r="H1719" s="4" t="s">
        <v>1450</v>
      </c>
      <c r="I1719" s="4" t="s">
        <v>217</v>
      </c>
      <c r="J1719" s="16">
        <v>1146.8</v>
      </c>
      <c r="K1719" s="16">
        <v>-1146.7958256799993</v>
      </c>
      <c r="L1719" s="9">
        <v>0</v>
      </c>
      <c r="M1719" s="9">
        <v>0</v>
      </c>
      <c r="N1719" s="10">
        <v>0</v>
      </c>
      <c r="O1719" s="53">
        <f>SUM(J1719:N1719)</f>
        <v>4.1743200006294501E-3</v>
      </c>
    </row>
    <row r="1720" spans="2:15" x14ac:dyDescent="0.25">
      <c r="B1720" s="51" t="s">
        <v>21</v>
      </c>
      <c r="C1720" s="3" t="s">
        <v>250</v>
      </c>
      <c r="D1720" s="31" t="s">
        <v>2669</v>
      </c>
      <c r="E1720" s="23" t="s">
        <v>2732</v>
      </c>
      <c r="F1720" s="24">
        <v>40502</v>
      </c>
      <c r="G1720" s="3" t="s">
        <v>1831</v>
      </c>
      <c r="H1720" s="4" t="s">
        <v>1450</v>
      </c>
      <c r="I1720" s="4" t="s">
        <v>414</v>
      </c>
      <c r="J1720" s="16">
        <v>1146.8</v>
      </c>
      <c r="K1720" s="16">
        <v>-1146.7958256799993</v>
      </c>
      <c r="L1720" s="9">
        <v>0</v>
      </c>
      <c r="M1720" s="9">
        <v>0</v>
      </c>
      <c r="N1720" s="10">
        <v>0</v>
      </c>
      <c r="O1720" s="53">
        <f>SUM(J1720:N1720)</f>
        <v>4.1743200006294501E-3</v>
      </c>
    </row>
    <row r="1721" spans="2:15" x14ac:dyDescent="0.25">
      <c r="B1721" s="51" t="s">
        <v>21</v>
      </c>
      <c r="C1721" s="3" t="s">
        <v>250</v>
      </c>
      <c r="D1721" s="31" t="s">
        <v>2669</v>
      </c>
      <c r="E1721" s="23" t="s">
        <v>2732</v>
      </c>
      <c r="F1721" s="24">
        <v>40502</v>
      </c>
      <c r="G1721" s="3" t="s">
        <v>1832</v>
      </c>
      <c r="H1721" s="4" t="s">
        <v>1446</v>
      </c>
      <c r="I1721" s="4" t="s">
        <v>177</v>
      </c>
      <c r="J1721" s="16">
        <v>331.7</v>
      </c>
      <c r="K1721" s="16">
        <v>-331.69642341999969</v>
      </c>
      <c r="L1721" s="9">
        <v>0</v>
      </c>
      <c r="M1721" s="9">
        <v>0</v>
      </c>
      <c r="N1721" s="10">
        <v>0</v>
      </c>
      <c r="O1721" s="53">
        <f>SUM(J1721:N1721)</f>
        <v>3.5765800002991455E-3</v>
      </c>
    </row>
    <row r="1722" spans="2:15" x14ac:dyDescent="0.25">
      <c r="B1722" s="51" t="s">
        <v>21</v>
      </c>
      <c r="C1722" s="3" t="s">
        <v>250</v>
      </c>
      <c r="D1722" s="31" t="s">
        <v>2669</v>
      </c>
      <c r="E1722" s="23" t="s">
        <v>2732</v>
      </c>
      <c r="F1722" s="24">
        <v>40502</v>
      </c>
      <c r="G1722" s="3" t="s">
        <v>1833</v>
      </c>
      <c r="H1722" s="4" t="s">
        <v>1450</v>
      </c>
      <c r="I1722" s="4" t="s">
        <v>227</v>
      </c>
      <c r="J1722" s="16">
        <v>1146.8</v>
      </c>
      <c r="K1722" s="16">
        <v>-1146.7958256799993</v>
      </c>
      <c r="L1722" s="9">
        <v>0</v>
      </c>
      <c r="M1722" s="9">
        <v>0</v>
      </c>
      <c r="N1722" s="10">
        <v>0</v>
      </c>
      <c r="O1722" s="53">
        <f>SUM(J1722:N1722)</f>
        <v>4.1743200006294501E-3</v>
      </c>
    </row>
    <row r="1723" spans="2:15" x14ac:dyDescent="0.25">
      <c r="B1723" s="51" t="s">
        <v>21</v>
      </c>
      <c r="C1723" s="3" t="s">
        <v>250</v>
      </c>
      <c r="D1723" s="31" t="s">
        <v>2669</v>
      </c>
      <c r="E1723" s="23" t="s">
        <v>2732</v>
      </c>
      <c r="F1723" s="24">
        <v>40502</v>
      </c>
      <c r="G1723" s="3" t="s">
        <v>1834</v>
      </c>
      <c r="H1723" s="4" t="s">
        <v>1450</v>
      </c>
      <c r="I1723" s="4" t="s">
        <v>227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53">
        <f>SUM(J1723:N1723)</f>
        <v>4.1743200006294501E-3</v>
      </c>
    </row>
    <row r="1724" spans="2:15" x14ac:dyDescent="0.25">
      <c r="B1724" s="51" t="s">
        <v>21</v>
      </c>
      <c r="C1724" s="3" t="s">
        <v>250</v>
      </c>
      <c r="D1724" s="31" t="s">
        <v>2669</v>
      </c>
      <c r="E1724" s="23" t="s">
        <v>2732</v>
      </c>
      <c r="F1724" s="24">
        <v>40509</v>
      </c>
      <c r="G1724" s="3" t="s">
        <v>1835</v>
      </c>
      <c r="H1724" s="4" t="s">
        <v>1531</v>
      </c>
      <c r="I1724" s="4" t="s">
        <v>383</v>
      </c>
      <c r="J1724" s="16">
        <v>1250.25</v>
      </c>
      <c r="K1724" s="16">
        <v>-1250.2540831499982</v>
      </c>
      <c r="L1724" s="9">
        <v>0</v>
      </c>
      <c r="M1724" s="9">
        <v>0</v>
      </c>
      <c r="N1724" s="10">
        <v>0</v>
      </c>
      <c r="O1724" s="53">
        <f>SUM(J1724:N1724)</f>
        <v>-4.0831499982232344E-3</v>
      </c>
    </row>
    <row r="1725" spans="2:15" x14ac:dyDescent="0.25">
      <c r="B1725" s="51" t="s">
        <v>21</v>
      </c>
      <c r="C1725" s="3" t="s">
        <v>250</v>
      </c>
      <c r="D1725" s="31" t="s">
        <v>2669</v>
      </c>
      <c r="E1725" s="23" t="s">
        <v>2732</v>
      </c>
      <c r="F1725" s="24">
        <v>40509</v>
      </c>
      <c r="G1725" s="3" t="s">
        <v>1836</v>
      </c>
      <c r="H1725" s="4" t="s">
        <v>1837</v>
      </c>
      <c r="I1725" s="4" t="s">
        <v>85</v>
      </c>
      <c r="J1725" s="16">
        <v>1415</v>
      </c>
      <c r="K1725" s="16">
        <v>-1414.9956290000009</v>
      </c>
      <c r="L1725" s="9">
        <v>0</v>
      </c>
      <c r="M1725" s="9">
        <v>0</v>
      </c>
      <c r="N1725" s="10">
        <v>0</v>
      </c>
      <c r="O1725" s="53">
        <f>SUM(J1725:N1725)</f>
        <v>4.3709999990824144E-3</v>
      </c>
    </row>
    <row r="1726" spans="2:15" x14ac:dyDescent="0.25">
      <c r="B1726" s="51" t="s">
        <v>21</v>
      </c>
      <c r="C1726" s="3" t="s">
        <v>250</v>
      </c>
      <c r="D1726" s="31" t="s">
        <v>2669</v>
      </c>
      <c r="E1726" s="23" t="s">
        <v>2732</v>
      </c>
      <c r="F1726" s="24">
        <v>40509</v>
      </c>
      <c r="G1726" s="3" t="s">
        <v>1838</v>
      </c>
      <c r="H1726" s="4" t="s">
        <v>1839</v>
      </c>
      <c r="I1726" s="4" t="s">
        <v>54</v>
      </c>
      <c r="J1726" s="16">
        <v>635.54999999999995</v>
      </c>
      <c r="K1726" s="16">
        <v>-635.55453392999891</v>
      </c>
      <c r="L1726" s="9">
        <v>0</v>
      </c>
      <c r="M1726" s="9">
        <v>0</v>
      </c>
      <c r="N1726" s="10">
        <v>0</v>
      </c>
      <c r="O1726" s="53">
        <f>SUM(J1726:N1726)</f>
        <v>-4.5339299989564097E-3</v>
      </c>
    </row>
    <row r="1727" spans="2:15" x14ac:dyDescent="0.25">
      <c r="B1727" s="51" t="s">
        <v>21</v>
      </c>
      <c r="C1727" s="3" t="s">
        <v>250</v>
      </c>
      <c r="D1727" s="31" t="s">
        <v>2669</v>
      </c>
      <c r="E1727" s="23" t="s">
        <v>2732</v>
      </c>
      <c r="F1727" s="24">
        <v>40522</v>
      </c>
      <c r="G1727" s="3" t="s">
        <v>1840</v>
      </c>
      <c r="H1727" s="4" t="s">
        <v>1841</v>
      </c>
      <c r="I1727" s="4" t="s">
        <v>232</v>
      </c>
      <c r="J1727" s="16">
        <v>735.91</v>
      </c>
      <c r="K1727" s="16">
        <v>-735.91135246900092</v>
      </c>
      <c r="L1727" s="9">
        <v>0</v>
      </c>
      <c r="M1727" s="9">
        <v>0</v>
      </c>
      <c r="N1727" s="10">
        <v>0</v>
      </c>
      <c r="O1727" s="53">
        <f>SUM(J1727:N1727)</f>
        <v>-1.3524690009489859E-3</v>
      </c>
    </row>
    <row r="1728" spans="2:15" x14ac:dyDescent="0.25">
      <c r="B1728" s="51" t="s">
        <v>21</v>
      </c>
      <c r="C1728" s="3" t="s">
        <v>250</v>
      </c>
      <c r="D1728" s="31" t="s">
        <v>2669</v>
      </c>
      <c r="E1728" s="23" t="s">
        <v>2732</v>
      </c>
      <c r="F1728" s="24">
        <v>40522</v>
      </c>
      <c r="G1728" s="3" t="s">
        <v>1842</v>
      </c>
      <c r="H1728" s="4" t="s">
        <v>1843</v>
      </c>
      <c r="I1728" s="4" t="s">
        <v>387</v>
      </c>
      <c r="J1728" s="16">
        <v>501.63</v>
      </c>
      <c r="K1728" s="16">
        <v>-501.62686541699981</v>
      </c>
      <c r="L1728" s="9">
        <v>0</v>
      </c>
      <c r="M1728" s="9">
        <v>0</v>
      </c>
      <c r="N1728" s="10">
        <v>0</v>
      </c>
      <c r="O1728" s="53">
        <f>SUM(J1728:N1728)</f>
        <v>3.1345830001896502E-3</v>
      </c>
    </row>
    <row r="1729" spans="2:15" x14ac:dyDescent="0.25">
      <c r="B1729" s="51" t="s">
        <v>21</v>
      </c>
      <c r="C1729" s="3" t="s">
        <v>250</v>
      </c>
      <c r="D1729" s="31" t="s">
        <v>2669</v>
      </c>
      <c r="E1729" s="23" t="s">
        <v>2732</v>
      </c>
      <c r="F1729" s="24">
        <v>40522</v>
      </c>
      <c r="G1729" s="3" t="s">
        <v>1844</v>
      </c>
      <c r="H1729" s="4" t="s">
        <v>1841</v>
      </c>
      <c r="I1729" s="4" t="s">
        <v>219</v>
      </c>
      <c r="J1729" s="16">
        <v>735.91</v>
      </c>
      <c r="K1729" s="16">
        <v>-735.91435246900096</v>
      </c>
      <c r="L1729" s="9">
        <v>0</v>
      </c>
      <c r="M1729" s="9">
        <v>0</v>
      </c>
      <c r="N1729" s="10">
        <v>0</v>
      </c>
      <c r="O1729" s="53">
        <f>SUM(J1729:N1729)</f>
        <v>-4.3524690009917322E-3</v>
      </c>
    </row>
    <row r="1730" spans="2:15" x14ac:dyDescent="0.25">
      <c r="B1730" s="51" t="s">
        <v>21</v>
      </c>
      <c r="C1730" s="3" t="s">
        <v>250</v>
      </c>
      <c r="D1730" s="31" t="s">
        <v>2669</v>
      </c>
      <c r="E1730" s="23" t="s">
        <v>2732</v>
      </c>
      <c r="F1730" s="24">
        <v>40522</v>
      </c>
      <c r="G1730" s="3" t="s">
        <v>1845</v>
      </c>
      <c r="H1730" s="4" t="s">
        <v>1846</v>
      </c>
      <c r="I1730" s="4" t="s">
        <v>414</v>
      </c>
      <c r="J1730" s="16">
        <v>1001.08</v>
      </c>
      <c r="K1730" s="16">
        <v>-1001.0768991719991</v>
      </c>
      <c r="L1730" s="9">
        <v>0</v>
      </c>
      <c r="M1730" s="9">
        <v>0</v>
      </c>
      <c r="N1730" s="10">
        <v>0</v>
      </c>
      <c r="O1730" s="53">
        <f>SUM(J1730:N1730)</f>
        <v>3.1008280009245937E-3</v>
      </c>
    </row>
    <row r="1731" spans="2:15" x14ac:dyDescent="0.25">
      <c r="B1731" s="51" t="s">
        <v>21</v>
      </c>
      <c r="C1731" s="3" t="s">
        <v>250</v>
      </c>
      <c r="D1731" s="31" t="s">
        <v>2669</v>
      </c>
      <c r="E1731" s="23" t="s">
        <v>2732</v>
      </c>
      <c r="F1731" s="24">
        <v>40522</v>
      </c>
      <c r="G1731" s="3" t="s">
        <v>1847</v>
      </c>
      <c r="H1731" s="4" t="s">
        <v>1848</v>
      </c>
      <c r="I1731" s="4" t="s">
        <v>235</v>
      </c>
      <c r="J1731" s="16">
        <v>239.03</v>
      </c>
      <c r="K1731" s="16">
        <v>-239.03349137799984</v>
      </c>
      <c r="L1731" s="9">
        <v>0</v>
      </c>
      <c r="M1731" s="9">
        <v>0</v>
      </c>
      <c r="N1731" s="10">
        <v>0</v>
      </c>
      <c r="O1731" s="53">
        <f>SUM(J1731:N1731)</f>
        <v>-3.4913779998362315E-3</v>
      </c>
    </row>
    <row r="1732" spans="2:15" x14ac:dyDescent="0.25">
      <c r="B1732" s="51" t="s">
        <v>21</v>
      </c>
      <c r="C1732" s="3" t="s">
        <v>250</v>
      </c>
      <c r="D1732" s="31" t="s">
        <v>2669</v>
      </c>
      <c r="E1732" s="23" t="s">
        <v>2732</v>
      </c>
      <c r="F1732" s="24">
        <v>40522</v>
      </c>
      <c r="G1732" s="3" t="s">
        <v>1849</v>
      </c>
      <c r="H1732" s="4" t="s">
        <v>1848</v>
      </c>
      <c r="I1732" s="4" t="s">
        <v>235</v>
      </c>
      <c r="J1732" s="16">
        <v>239.03</v>
      </c>
      <c r="K1732" s="16">
        <v>-239.03349137799984</v>
      </c>
      <c r="L1732" s="9">
        <v>0</v>
      </c>
      <c r="M1732" s="9">
        <v>0</v>
      </c>
      <c r="N1732" s="10">
        <v>0</v>
      </c>
      <c r="O1732" s="53">
        <f>SUM(J1732:N1732)</f>
        <v>-3.4913779998362315E-3</v>
      </c>
    </row>
    <row r="1733" spans="2:15" x14ac:dyDescent="0.25">
      <c r="B1733" s="51" t="s">
        <v>21</v>
      </c>
      <c r="C1733" s="3" t="s">
        <v>250</v>
      </c>
      <c r="D1733" s="31" t="s">
        <v>2669</v>
      </c>
      <c r="E1733" s="23" t="s">
        <v>2732</v>
      </c>
      <c r="F1733" s="24">
        <v>40522</v>
      </c>
      <c r="G1733" s="3" t="s">
        <v>1850</v>
      </c>
      <c r="H1733" s="4" t="s">
        <v>1851</v>
      </c>
      <c r="I1733" s="4" t="s">
        <v>68</v>
      </c>
      <c r="J1733" s="16">
        <v>721.4</v>
      </c>
      <c r="K1733" s="16">
        <v>-721.39778025999942</v>
      </c>
      <c r="L1733" s="9">
        <v>0</v>
      </c>
      <c r="M1733" s="9">
        <v>0</v>
      </c>
      <c r="N1733" s="10">
        <v>0</v>
      </c>
      <c r="O1733" s="53">
        <f>SUM(J1733:N1733)</f>
        <v>2.2197400005552481E-3</v>
      </c>
    </row>
    <row r="1734" spans="2:15" x14ac:dyDescent="0.25">
      <c r="B1734" s="51" t="s">
        <v>21</v>
      </c>
      <c r="C1734" s="3" t="s">
        <v>250</v>
      </c>
      <c r="D1734" s="31" t="s">
        <v>2669</v>
      </c>
      <c r="E1734" s="23" t="s">
        <v>2732</v>
      </c>
      <c r="F1734" s="24">
        <v>40522</v>
      </c>
      <c r="G1734" s="3" t="s">
        <v>1852</v>
      </c>
      <c r="H1734" s="4" t="s">
        <v>1851</v>
      </c>
      <c r="I1734" s="4" t="s">
        <v>414</v>
      </c>
      <c r="J1734" s="16">
        <v>721.4</v>
      </c>
      <c r="K1734" s="16">
        <v>-721.39778025999942</v>
      </c>
      <c r="L1734" s="9">
        <v>0</v>
      </c>
      <c r="M1734" s="9">
        <v>0</v>
      </c>
      <c r="N1734" s="10">
        <v>0</v>
      </c>
      <c r="O1734" s="53">
        <f>SUM(J1734:N1734)</f>
        <v>2.2197400005552481E-3</v>
      </c>
    </row>
    <row r="1735" spans="2:15" x14ac:dyDescent="0.25">
      <c r="B1735" s="51" t="s">
        <v>21</v>
      </c>
      <c r="C1735" s="3" t="s">
        <v>250</v>
      </c>
      <c r="D1735" s="31" t="s">
        <v>2669</v>
      </c>
      <c r="E1735" s="23" t="s">
        <v>2732</v>
      </c>
      <c r="F1735" s="24">
        <v>40522</v>
      </c>
      <c r="G1735" s="3" t="s">
        <v>1853</v>
      </c>
      <c r="H1735" s="4" t="s">
        <v>1854</v>
      </c>
      <c r="I1735" s="4" t="s">
        <v>177</v>
      </c>
      <c r="J1735" s="16">
        <v>721.4</v>
      </c>
      <c r="K1735" s="16">
        <v>-721.39778025999942</v>
      </c>
      <c r="L1735" s="9">
        <v>0</v>
      </c>
      <c r="M1735" s="9">
        <v>0</v>
      </c>
      <c r="N1735" s="10">
        <v>0</v>
      </c>
      <c r="O1735" s="53">
        <f>SUM(J1735:N1735)</f>
        <v>2.2197400005552481E-3</v>
      </c>
    </row>
    <row r="1736" spans="2:15" x14ac:dyDescent="0.25">
      <c r="B1736" s="51" t="s">
        <v>21</v>
      </c>
      <c r="C1736" s="3" t="s">
        <v>250</v>
      </c>
      <c r="D1736" s="31" t="s">
        <v>2669</v>
      </c>
      <c r="E1736" s="23" t="s">
        <v>2732</v>
      </c>
      <c r="F1736" s="24">
        <v>40522</v>
      </c>
      <c r="G1736" s="3" t="s">
        <v>1855</v>
      </c>
      <c r="H1736" s="4" t="s">
        <v>1843</v>
      </c>
      <c r="I1736" s="4" t="s">
        <v>387</v>
      </c>
      <c r="J1736" s="16">
        <v>501.63</v>
      </c>
      <c r="K1736" s="16">
        <v>-501.62686541699981</v>
      </c>
      <c r="L1736" s="9">
        <v>0</v>
      </c>
      <c r="M1736" s="9">
        <v>0</v>
      </c>
      <c r="N1736" s="10">
        <v>0</v>
      </c>
      <c r="O1736" s="53">
        <f>SUM(J1736:N1736)</f>
        <v>3.1345830001896502E-3</v>
      </c>
    </row>
    <row r="1737" spans="2:15" x14ac:dyDescent="0.25">
      <c r="B1737" s="51" t="s">
        <v>21</v>
      </c>
      <c r="C1737" s="3" t="s">
        <v>250</v>
      </c>
      <c r="D1737" s="31" t="s">
        <v>2669</v>
      </c>
      <c r="E1737" s="23" t="s">
        <v>2732</v>
      </c>
      <c r="F1737" s="24">
        <v>40522</v>
      </c>
      <c r="G1737" s="3" t="s">
        <v>1856</v>
      </c>
      <c r="H1737" s="4" t="s">
        <v>1843</v>
      </c>
      <c r="I1737" s="4" t="s">
        <v>387</v>
      </c>
      <c r="J1737" s="16">
        <v>501.63</v>
      </c>
      <c r="K1737" s="16">
        <v>-501.62686541699981</v>
      </c>
      <c r="L1737" s="9">
        <v>0</v>
      </c>
      <c r="M1737" s="9">
        <v>0</v>
      </c>
      <c r="N1737" s="10">
        <v>0</v>
      </c>
      <c r="O1737" s="53">
        <f>SUM(J1737:N1737)</f>
        <v>3.1345830001896502E-3</v>
      </c>
    </row>
    <row r="1738" spans="2:15" x14ac:dyDescent="0.25">
      <c r="B1738" s="51" t="s">
        <v>21</v>
      </c>
      <c r="C1738" s="3" t="s">
        <v>250</v>
      </c>
      <c r="D1738" s="31" t="s">
        <v>2669</v>
      </c>
      <c r="E1738" s="23" t="s">
        <v>2732</v>
      </c>
      <c r="F1738" s="24">
        <v>40522</v>
      </c>
      <c r="G1738" s="3" t="s">
        <v>1857</v>
      </c>
      <c r="H1738" s="4" t="s">
        <v>1851</v>
      </c>
      <c r="I1738" s="4" t="s">
        <v>228</v>
      </c>
      <c r="J1738" s="16">
        <v>721.4</v>
      </c>
      <c r="K1738" s="16">
        <v>-721.39778025999942</v>
      </c>
      <c r="L1738" s="9">
        <v>0</v>
      </c>
      <c r="M1738" s="9">
        <v>0</v>
      </c>
      <c r="N1738" s="10">
        <v>0</v>
      </c>
      <c r="O1738" s="53">
        <f>SUM(J1738:N1738)</f>
        <v>2.2197400005552481E-3</v>
      </c>
    </row>
    <row r="1739" spans="2:15" x14ac:dyDescent="0.25">
      <c r="B1739" s="51" t="s">
        <v>21</v>
      </c>
      <c r="C1739" s="3" t="s">
        <v>250</v>
      </c>
      <c r="D1739" s="31" t="s">
        <v>2669</v>
      </c>
      <c r="E1739" s="23" t="s">
        <v>2732</v>
      </c>
      <c r="F1739" s="24">
        <v>40522</v>
      </c>
      <c r="G1739" s="3" t="s">
        <v>1858</v>
      </c>
      <c r="H1739" s="4" t="s">
        <v>1859</v>
      </c>
      <c r="I1739" s="4" t="s">
        <v>91</v>
      </c>
      <c r="J1739" s="16">
        <v>2889.65</v>
      </c>
      <c r="K1739" s="16">
        <v>-2889.6498679350002</v>
      </c>
      <c r="L1739" s="9">
        <v>0</v>
      </c>
      <c r="M1739" s="9">
        <v>0</v>
      </c>
      <c r="N1739" s="10">
        <v>0</v>
      </c>
      <c r="O1739" s="53">
        <f>SUM(J1739:N1739)</f>
        <v>1.320649998888257E-4</v>
      </c>
    </row>
    <row r="1740" spans="2:15" x14ac:dyDescent="0.25">
      <c r="B1740" s="51" t="s">
        <v>21</v>
      </c>
      <c r="C1740" s="3" t="s">
        <v>250</v>
      </c>
      <c r="D1740" s="31" t="s">
        <v>2669</v>
      </c>
      <c r="E1740" s="23" t="s">
        <v>2732</v>
      </c>
      <c r="F1740" s="24">
        <v>40522</v>
      </c>
      <c r="G1740" s="3" t="s">
        <v>1860</v>
      </c>
      <c r="H1740" s="4" t="s">
        <v>1851</v>
      </c>
      <c r="I1740" s="4" t="s">
        <v>236</v>
      </c>
      <c r="J1740" s="16">
        <v>721.4</v>
      </c>
      <c r="K1740" s="16">
        <v>-721.39778025999942</v>
      </c>
      <c r="L1740" s="9">
        <v>0</v>
      </c>
      <c r="M1740" s="9">
        <v>0</v>
      </c>
      <c r="N1740" s="10">
        <v>0</v>
      </c>
      <c r="O1740" s="53">
        <f>SUM(J1740:N1740)</f>
        <v>2.2197400005552481E-3</v>
      </c>
    </row>
    <row r="1741" spans="2:15" x14ac:dyDescent="0.25">
      <c r="B1741" s="51" t="s">
        <v>21</v>
      </c>
      <c r="C1741" s="3" t="s">
        <v>250</v>
      </c>
      <c r="D1741" s="31" t="s">
        <v>2669</v>
      </c>
      <c r="E1741" s="23" t="s">
        <v>2732</v>
      </c>
      <c r="F1741" s="24">
        <v>40522</v>
      </c>
      <c r="G1741" s="3" t="s">
        <v>1861</v>
      </c>
      <c r="H1741" s="4" t="s">
        <v>1841</v>
      </c>
      <c r="I1741" s="4" t="s">
        <v>236</v>
      </c>
      <c r="J1741" s="16">
        <v>735.91</v>
      </c>
      <c r="K1741" s="16">
        <v>-735.91435246900096</v>
      </c>
      <c r="L1741" s="9">
        <v>0</v>
      </c>
      <c r="M1741" s="9">
        <v>0</v>
      </c>
      <c r="N1741" s="10">
        <v>0</v>
      </c>
      <c r="O1741" s="53">
        <f>SUM(J1741:N1741)</f>
        <v>-4.3524690009917322E-3</v>
      </c>
    </row>
    <row r="1742" spans="2:15" x14ac:dyDescent="0.25">
      <c r="B1742" s="51" t="s">
        <v>21</v>
      </c>
      <c r="C1742" s="3" t="s">
        <v>250</v>
      </c>
      <c r="D1742" s="31" t="s">
        <v>2669</v>
      </c>
      <c r="E1742" s="23" t="s">
        <v>2732</v>
      </c>
      <c r="F1742" s="24">
        <v>40522</v>
      </c>
      <c r="G1742" s="3" t="s">
        <v>1862</v>
      </c>
      <c r="H1742" s="4" t="s">
        <v>1846</v>
      </c>
      <c r="I1742" s="4" t="s">
        <v>229</v>
      </c>
      <c r="J1742" s="16">
        <v>1001.08</v>
      </c>
      <c r="K1742" s="16">
        <v>-1001.0768991719991</v>
      </c>
      <c r="L1742" s="9">
        <v>0</v>
      </c>
      <c r="M1742" s="9">
        <v>0</v>
      </c>
      <c r="N1742" s="10">
        <v>0</v>
      </c>
      <c r="O1742" s="53">
        <f>SUM(J1742:N1742)</f>
        <v>3.1008280009245937E-3</v>
      </c>
    </row>
    <row r="1743" spans="2:15" x14ac:dyDescent="0.25">
      <c r="B1743" s="51" t="s">
        <v>21</v>
      </c>
      <c r="C1743" s="3" t="s">
        <v>250</v>
      </c>
      <c r="D1743" s="31" t="s">
        <v>2669</v>
      </c>
      <c r="E1743" s="23" t="s">
        <v>2732</v>
      </c>
      <c r="F1743" s="24">
        <v>40522</v>
      </c>
      <c r="G1743" s="3" t="s">
        <v>1863</v>
      </c>
      <c r="H1743" s="4" t="s">
        <v>1851</v>
      </c>
      <c r="I1743" s="4" t="s">
        <v>1198</v>
      </c>
      <c r="J1743" s="16">
        <v>721.4</v>
      </c>
      <c r="K1743" s="16">
        <v>-721.39778025999942</v>
      </c>
      <c r="L1743" s="9">
        <v>0</v>
      </c>
      <c r="M1743" s="9">
        <v>0</v>
      </c>
      <c r="N1743" s="10">
        <v>0</v>
      </c>
      <c r="O1743" s="53">
        <f>SUM(J1743:N1743)</f>
        <v>2.2197400005552481E-3</v>
      </c>
    </row>
    <row r="1744" spans="2:15" x14ac:dyDescent="0.25">
      <c r="B1744" s="51" t="s">
        <v>21</v>
      </c>
      <c r="C1744" s="3" t="s">
        <v>250</v>
      </c>
      <c r="D1744" s="31" t="s">
        <v>2669</v>
      </c>
      <c r="E1744" s="23" t="s">
        <v>2732</v>
      </c>
      <c r="F1744" s="24">
        <v>40522</v>
      </c>
      <c r="G1744" s="3" t="s">
        <v>1864</v>
      </c>
      <c r="H1744" s="4" t="s">
        <v>1851</v>
      </c>
      <c r="I1744" s="4" t="s">
        <v>201</v>
      </c>
      <c r="J1744" s="16">
        <v>721.4</v>
      </c>
      <c r="K1744" s="16">
        <v>-721.39778025999942</v>
      </c>
      <c r="L1744" s="9">
        <v>0</v>
      </c>
      <c r="M1744" s="9">
        <v>0</v>
      </c>
      <c r="N1744" s="10">
        <v>0</v>
      </c>
      <c r="O1744" s="53">
        <f>SUM(J1744:N1744)</f>
        <v>2.2197400005552481E-3</v>
      </c>
    </row>
    <row r="1745" spans="2:15" x14ac:dyDescent="0.25">
      <c r="B1745" s="51" t="s">
        <v>21</v>
      </c>
      <c r="C1745" s="3" t="s">
        <v>250</v>
      </c>
      <c r="D1745" s="31" t="s">
        <v>2669</v>
      </c>
      <c r="E1745" s="23" t="s">
        <v>2732</v>
      </c>
      <c r="F1745" s="24">
        <v>40522</v>
      </c>
      <c r="G1745" s="3" t="s">
        <v>1865</v>
      </c>
      <c r="H1745" s="4" t="s">
        <v>1846</v>
      </c>
      <c r="I1745" s="4" t="s">
        <v>236</v>
      </c>
      <c r="J1745" s="16">
        <v>831.74</v>
      </c>
      <c r="K1745" s="16">
        <v>-831.74319566599888</v>
      </c>
      <c r="L1745" s="9">
        <v>0</v>
      </c>
      <c r="M1745" s="9">
        <v>0</v>
      </c>
      <c r="N1745" s="10">
        <v>0</v>
      </c>
      <c r="O1745" s="53">
        <f>SUM(J1745:N1745)</f>
        <v>-3.1956659988736646E-3</v>
      </c>
    </row>
    <row r="1746" spans="2:15" x14ac:dyDescent="0.25">
      <c r="B1746" s="51" t="s">
        <v>21</v>
      </c>
      <c r="C1746" s="3" t="s">
        <v>250</v>
      </c>
      <c r="D1746" s="31" t="s">
        <v>2669</v>
      </c>
      <c r="E1746" s="23" t="s">
        <v>2732</v>
      </c>
      <c r="F1746" s="24">
        <v>40522</v>
      </c>
      <c r="G1746" s="3" t="s">
        <v>1866</v>
      </c>
      <c r="H1746" s="4" t="s">
        <v>1841</v>
      </c>
      <c r="I1746" s="4" t="s">
        <v>387</v>
      </c>
      <c r="J1746" s="16">
        <v>735.91</v>
      </c>
      <c r="K1746" s="16">
        <v>-735.91435246900096</v>
      </c>
      <c r="L1746" s="9">
        <v>0</v>
      </c>
      <c r="M1746" s="9">
        <v>0</v>
      </c>
      <c r="N1746" s="10">
        <v>0</v>
      </c>
      <c r="O1746" s="53">
        <f>SUM(J1746:N1746)</f>
        <v>-4.3524690009917322E-3</v>
      </c>
    </row>
    <row r="1747" spans="2:15" x14ac:dyDescent="0.25">
      <c r="B1747" s="51" t="s">
        <v>21</v>
      </c>
      <c r="C1747" s="3" t="s">
        <v>250</v>
      </c>
      <c r="D1747" s="31" t="s">
        <v>2669</v>
      </c>
      <c r="E1747" s="23" t="s">
        <v>2732</v>
      </c>
      <c r="F1747" s="24">
        <v>40522</v>
      </c>
      <c r="G1747" s="3" t="s">
        <v>1867</v>
      </c>
      <c r="H1747" s="4" t="s">
        <v>1846</v>
      </c>
      <c r="I1747" s="4" t="s">
        <v>127</v>
      </c>
      <c r="J1747" s="16">
        <v>1001.08</v>
      </c>
      <c r="K1747" s="16">
        <v>-1001.0768991719991</v>
      </c>
      <c r="L1747" s="9">
        <v>0</v>
      </c>
      <c r="M1747" s="9">
        <v>0</v>
      </c>
      <c r="N1747" s="10">
        <v>0</v>
      </c>
      <c r="O1747" s="53">
        <f>SUM(J1747:N1747)</f>
        <v>3.1008280009245937E-3</v>
      </c>
    </row>
    <row r="1748" spans="2:15" x14ac:dyDescent="0.25">
      <c r="B1748" s="51" t="s">
        <v>21</v>
      </c>
      <c r="C1748" s="3" t="s">
        <v>250</v>
      </c>
      <c r="D1748" s="31" t="s">
        <v>2669</v>
      </c>
      <c r="E1748" s="23" t="s">
        <v>2732</v>
      </c>
      <c r="F1748" s="24">
        <v>40522</v>
      </c>
      <c r="G1748" s="3" t="s">
        <v>1868</v>
      </c>
      <c r="H1748" s="4" t="s">
        <v>1843</v>
      </c>
      <c r="I1748" s="4" t="s">
        <v>387</v>
      </c>
      <c r="J1748" s="16">
        <v>501.63</v>
      </c>
      <c r="K1748" s="16">
        <v>-501.62686541699981</v>
      </c>
      <c r="L1748" s="9">
        <v>0</v>
      </c>
      <c r="M1748" s="9">
        <v>0</v>
      </c>
      <c r="N1748" s="10">
        <v>0</v>
      </c>
      <c r="O1748" s="53">
        <f>SUM(J1748:N1748)</f>
        <v>3.1345830001896502E-3</v>
      </c>
    </row>
    <row r="1749" spans="2:15" x14ac:dyDescent="0.25">
      <c r="B1749" s="51" t="s">
        <v>21</v>
      </c>
      <c r="C1749" s="3" t="s">
        <v>250</v>
      </c>
      <c r="D1749" s="31" t="s">
        <v>2669</v>
      </c>
      <c r="E1749" s="23" t="s">
        <v>2732</v>
      </c>
      <c r="F1749" s="24">
        <v>40522</v>
      </c>
      <c r="G1749" s="3" t="s">
        <v>1869</v>
      </c>
      <c r="H1749" s="4" t="s">
        <v>1851</v>
      </c>
      <c r="I1749" s="4" t="s">
        <v>510</v>
      </c>
      <c r="J1749" s="16">
        <v>721.4</v>
      </c>
      <c r="K1749" s="16">
        <v>-721.39778025999942</v>
      </c>
      <c r="L1749" s="9">
        <v>0</v>
      </c>
      <c r="M1749" s="9">
        <v>0</v>
      </c>
      <c r="N1749" s="10">
        <v>0</v>
      </c>
      <c r="O1749" s="53">
        <f>SUM(J1749:N1749)</f>
        <v>2.2197400005552481E-3</v>
      </c>
    </row>
    <row r="1750" spans="2:15" x14ac:dyDescent="0.25">
      <c r="B1750" s="51" t="s">
        <v>21</v>
      </c>
      <c r="C1750" s="3" t="s">
        <v>250</v>
      </c>
      <c r="D1750" s="31" t="s">
        <v>2669</v>
      </c>
      <c r="E1750" s="23" t="s">
        <v>2732</v>
      </c>
      <c r="F1750" s="24">
        <v>40522</v>
      </c>
      <c r="G1750" s="3" t="s">
        <v>1870</v>
      </c>
      <c r="H1750" s="4" t="s">
        <v>1841</v>
      </c>
      <c r="I1750" s="4" t="s">
        <v>387</v>
      </c>
      <c r="J1750" s="16">
        <v>546.59</v>
      </c>
      <c r="K1750" s="16">
        <v>-546.59216428100058</v>
      </c>
      <c r="L1750" s="9">
        <v>0</v>
      </c>
      <c r="M1750" s="9">
        <v>0</v>
      </c>
      <c r="N1750" s="10">
        <v>0</v>
      </c>
      <c r="O1750" s="53">
        <f>SUM(J1750:N1750)</f>
        <v>-2.1642810005459978E-3</v>
      </c>
    </row>
    <row r="1751" spans="2:15" x14ac:dyDescent="0.25">
      <c r="B1751" s="51" t="s">
        <v>21</v>
      </c>
      <c r="C1751" s="3" t="s">
        <v>250</v>
      </c>
      <c r="D1751" s="31" t="s">
        <v>2669</v>
      </c>
      <c r="E1751" s="23" t="s">
        <v>2732</v>
      </c>
      <c r="F1751" s="24">
        <v>40522</v>
      </c>
      <c r="G1751" s="3" t="s">
        <v>1871</v>
      </c>
      <c r="H1751" s="4" t="s">
        <v>1846</v>
      </c>
      <c r="I1751" s="4" t="s">
        <v>60</v>
      </c>
      <c r="J1751" s="16">
        <v>831.74</v>
      </c>
      <c r="K1751" s="16">
        <v>-831.74319566599888</v>
      </c>
      <c r="L1751" s="9">
        <v>0</v>
      </c>
      <c r="M1751" s="9">
        <v>0</v>
      </c>
      <c r="N1751" s="10">
        <v>0</v>
      </c>
      <c r="O1751" s="53">
        <f>SUM(J1751:N1751)</f>
        <v>-3.1956659988736646E-3</v>
      </c>
    </row>
    <row r="1752" spans="2:15" x14ac:dyDescent="0.25">
      <c r="B1752" s="51" t="s">
        <v>21</v>
      </c>
      <c r="C1752" s="3" t="s">
        <v>250</v>
      </c>
      <c r="D1752" s="31" t="s">
        <v>2669</v>
      </c>
      <c r="E1752" s="23" t="s">
        <v>2732</v>
      </c>
      <c r="F1752" s="24">
        <v>40522</v>
      </c>
      <c r="G1752" s="3" t="s">
        <v>1872</v>
      </c>
      <c r="H1752" s="4" t="s">
        <v>1846</v>
      </c>
      <c r="I1752" s="4" t="s">
        <v>1873</v>
      </c>
      <c r="J1752" s="16">
        <v>1001.08</v>
      </c>
      <c r="K1752" s="16">
        <v>-1001.0768991719991</v>
      </c>
      <c r="L1752" s="9">
        <v>0</v>
      </c>
      <c r="M1752" s="9">
        <v>0</v>
      </c>
      <c r="N1752" s="10">
        <v>0</v>
      </c>
      <c r="O1752" s="53">
        <f>SUM(J1752:N1752)</f>
        <v>3.1008280009245937E-3</v>
      </c>
    </row>
    <row r="1753" spans="2:15" x14ac:dyDescent="0.25">
      <c r="B1753" s="51" t="s">
        <v>21</v>
      </c>
      <c r="C1753" s="3" t="s">
        <v>250</v>
      </c>
      <c r="D1753" s="31" t="s">
        <v>2669</v>
      </c>
      <c r="E1753" s="23" t="s">
        <v>2732</v>
      </c>
      <c r="F1753" s="24">
        <v>40522</v>
      </c>
      <c r="G1753" s="3" t="s">
        <v>1874</v>
      </c>
      <c r="H1753" s="4" t="s">
        <v>1841</v>
      </c>
      <c r="I1753" s="4" t="s">
        <v>510</v>
      </c>
      <c r="J1753" s="16">
        <v>735.91</v>
      </c>
      <c r="K1753" s="16">
        <v>-735.91435246900096</v>
      </c>
      <c r="L1753" s="9">
        <v>0</v>
      </c>
      <c r="M1753" s="9">
        <v>0</v>
      </c>
      <c r="N1753" s="10">
        <v>0</v>
      </c>
      <c r="O1753" s="53">
        <f>SUM(J1753:N1753)</f>
        <v>-4.3524690009917322E-3</v>
      </c>
    </row>
    <row r="1754" spans="2:15" x14ac:dyDescent="0.25">
      <c r="B1754" s="51" t="s">
        <v>21</v>
      </c>
      <c r="C1754" s="3" t="s">
        <v>250</v>
      </c>
      <c r="D1754" s="31" t="s">
        <v>2669</v>
      </c>
      <c r="E1754" s="23" t="s">
        <v>2732</v>
      </c>
      <c r="F1754" s="24">
        <v>40522</v>
      </c>
      <c r="G1754" s="3" t="s">
        <v>1875</v>
      </c>
      <c r="H1754" s="4" t="s">
        <v>1846</v>
      </c>
      <c r="I1754" s="4" t="s">
        <v>60</v>
      </c>
      <c r="J1754" s="16">
        <v>831.74</v>
      </c>
      <c r="K1754" s="16">
        <v>-831.74319566599888</v>
      </c>
      <c r="L1754" s="9">
        <v>0</v>
      </c>
      <c r="M1754" s="9">
        <v>0</v>
      </c>
      <c r="N1754" s="10">
        <v>0</v>
      </c>
      <c r="O1754" s="53">
        <f>SUM(J1754:N1754)</f>
        <v>-3.1956659988736646E-3</v>
      </c>
    </row>
    <row r="1755" spans="2:15" x14ac:dyDescent="0.25">
      <c r="B1755" s="51" t="s">
        <v>21</v>
      </c>
      <c r="C1755" s="3" t="s">
        <v>250</v>
      </c>
      <c r="D1755" s="31" t="s">
        <v>2669</v>
      </c>
      <c r="E1755" s="23" t="s">
        <v>2732</v>
      </c>
      <c r="F1755" s="24">
        <v>40522</v>
      </c>
      <c r="G1755" s="3" t="s">
        <v>1876</v>
      </c>
      <c r="H1755" s="4" t="s">
        <v>1846</v>
      </c>
      <c r="I1755" s="4" t="s">
        <v>208</v>
      </c>
      <c r="J1755" s="16">
        <v>1001.08</v>
      </c>
      <c r="K1755" s="16">
        <v>-1001.0768991719991</v>
      </c>
      <c r="L1755" s="9">
        <v>0</v>
      </c>
      <c r="M1755" s="9">
        <v>0</v>
      </c>
      <c r="N1755" s="10">
        <v>0</v>
      </c>
      <c r="O1755" s="53">
        <f>SUM(J1755:N1755)</f>
        <v>3.1008280009245937E-3</v>
      </c>
    </row>
    <row r="1756" spans="2:15" x14ac:dyDescent="0.25">
      <c r="B1756" s="51" t="s">
        <v>21</v>
      </c>
      <c r="C1756" s="3" t="s">
        <v>250</v>
      </c>
      <c r="D1756" s="31" t="s">
        <v>2669</v>
      </c>
      <c r="E1756" s="23" t="s">
        <v>2732</v>
      </c>
      <c r="F1756" s="24">
        <v>40522</v>
      </c>
      <c r="G1756" s="3" t="s">
        <v>1877</v>
      </c>
      <c r="H1756" s="4" t="s">
        <v>1859</v>
      </c>
      <c r="I1756" s="4" t="s">
        <v>174</v>
      </c>
      <c r="J1756" s="16">
        <v>2889.65</v>
      </c>
      <c r="K1756" s="16">
        <v>-2889.6498679350002</v>
      </c>
      <c r="L1756" s="9">
        <v>0</v>
      </c>
      <c r="M1756" s="9">
        <v>0</v>
      </c>
      <c r="N1756" s="10">
        <v>0</v>
      </c>
      <c r="O1756" s="53">
        <f>SUM(J1756:N1756)</f>
        <v>1.320649998888257E-4</v>
      </c>
    </row>
    <row r="1757" spans="2:15" x14ac:dyDescent="0.25">
      <c r="B1757" s="51" t="s">
        <v>21</v>
      </c>
      <c r="C1757" s="3" t="s">
        <v>250</v>
      </c>
      <c r="D1757" s="31" t="s">
        <v>2669</v>
      </c>
      <c r="E1757" s="23" t="s">
        <v>2732</v>
      </c>
      <c r="F1757" s="24">
        <v>40522</v>
      </c>
      <c r="G1757" s="3" t="s">
        <v>1878</v>
      </c>
      <c r="H1757" s="4" t="s">
        <v>1841</v>
      </c>
      <c r="I1757" s="4" t="s">
        <v>13</v>
      </c>
      <c r="J1757" s="16">
        <v>735.91</v>
      </c>
      <c r="K1757" s="16">
        <v>-735.91435246900096</v>
      </c>
      <c r="L1757" s="9">
        <v>0</v>
      </c>
      <c r="M1757" s="9">
        <v>0</v>
      </c>
      <c r="N1757" s="10">
        <v>0</v>
      </c>
      <c r="O1757" s="53">
        <f>SUM(J1757:N1757)</f>
        <v>-4.3524690009917322E-3</v>
      </c>
    </row>
    <row r="1758" spans="2:15" x14ac:dyDescent="0.25">
      <c r="B1758" s="51" t="s">
        <v>21</v>
      </c>
      <c r="C1758" s="3" t="s">
        <v>250</v>
      </c>
      <c r="D1758" s="31" t="s">
        <v>2669</v>
      </c>
      <c r="E1758" s="23" t="s">
        <v>2732</v>
      </c>
      <c r="F1758" s="24">
        <v>40522</v>
      </c>
      <c r="G1758" s="3" t="s">
        <v>1879</v>
      </c>
      <c r="H1758" s="4" t="s">
        <v>1846</v>
      </c>
      <c r="I1758" s="4" t="s">
        <v>223</v>
      </c>
      <c r="J1758" s="16">
        <v>1001.08</v>
      </c>
      <c r="K1758" s="16">
        <v>-1001.0768991719991</v>
      </c>
      <c r="L1758" s="9">
        <v>0</v>
      </c>
      <c r="M1758" s="9">
        <v>0</v>
      </c>
      <c r="N1758" s="10">
        <v>0</v>
      </c>
      <c r="O1758" s="53">
        <f>SUM(J1758:N1758)</f>
        <v>3.1008280009245937E-3</v>
      </c>
    </row>
    <row r="1759" spans="2:15" x14ac:dyDescent="0.25">
      <c r="B1759" s="51" t="s">
        <v>21</v>
      </c>
      <c r="C1759" s="3" t="s">
        <v>250</v>
      </c>
      <c r="D1759" s="31" t="s">
        <v>2669</v>
      </c>
      <c r="E1759" s="23" t="s">
        <v>2732</v>
      </c>
      <c r="F1759" s="24">
        <v>40522</v>
      </c>
      <c r="G1759" s="3" t="s">
        <v>1880</v>
      </c>
      <c r="H1759" s="4" t="s">
        <v>1846</v>
      </c>
      <c r="I1759" s="4" t="s">
        <v>219</v>
      </c>
      <c r="J1759" s="16">
        <v>1001.08</v>
      </c>
      <c r="K1759" s="16">
        <v>-1001.0768991719991</v>
      </c>
      <c r="L1759" s="9">
        <v>0</v>
      </c>
      <c r="M1759" s="9">
        <v>0</v>
      </c>
      <c r="N1759" s="10">
        <v>0</v>
      </c>
      <c r="O1759" s="53">
        <f>SUM(J1759:N1759)</f>
        <v>3.1008280009245937E-3</v>
      </c>
    </row>
    <row r="1760" spans="2:15" x14ac:dyDescent="0.25">
      <c r="B1760" s="51" t="s">
        <v>21</v>
      </c>
      <c r="C1760" s="3" t="s">
        <v>250</v>
      </c>
      <c r="D1760" s="31" t="s">
        <v>2669</v>
      </c>
      <c r="E1760" s="23" t="s">
        <v>2732</v>
      </c>
      <c r="F1760" s="24">
        <v>40522</v>
      </c>
      <c r="G1760" s="3" t="s">
        <v>1881</v>
      </c>
      <c r="H1760" s="4" t="s">
        <v>1846</v>
      </c>
      <c r="I1760" s="4" t="s">
        <v>54</v>
      </c>
      <c r="J1760" s="16">
        <v>831.74</v>
      </c>
      <c r="K1760" s="16">
        <v>-831.74319566599888</v>
      </c>
      <c r="L1760" s="9">
        <v>0</v>
      </c>
      <c r="M1760" s="9">
        <v>0</v>
      </c>
      <c r="N1760" s="10">
        <v>0</v>
      </c>
      <c r="O1760" s="53">
        <f>SUM(J1760:N1760)</f>
        <v>-3.1956659988736646E-3</v>
      </c>
    </row>
    <row r="1761" spans="2:15" x14ac:dyDescent="0.25">
      <c r="B1761" s="51" t="s">
        <v>21</v>
      </c>
      <c r="C1761" s="3" t="s">
        <v>250</v>
      </c>
      <c r="D1761" s="31" t="s">
        <v>2669</v>
      </c>
      <c r="E1761" s="23" t="s">
        <v>2732</v>
      </c>
      <c r="F1761" s="24">
        <v>40522</v>
      </c>
      <c r="G1761" s="3" t="s">
        <v>1882</v>
      </c>
      <c r="H1761" s="4" t="s">
        <v>1851</v>
      </c>
      <c r="I1761" s="4" t="s">
        <v>387</v>
      </c>
      <c r="J1761" s="16">
        <v>721.4</v>
      </c>
      <c r="K1761" s="16">
        <v>-721.39778025999942</v>
      </c>
      <c r="L1761" s="9">
        <v>0</v>
      </c>
      <c r="M1761" s="9">
        <v>0</v>
      </c>
      <c r="N1761" s="10">
        <v>0</v>
      </c>
      <c r="O1761" s="53">
        <f>SUM(J1761:N1761)</f>
        <v>2.2197400005552481E-3</v>
      </c>
    </row>
    <row r="1762" spans="2:15" x14ac:dyDescent="0.25">
      <c r="B1762" s="51" t="s">
        <v>21</v>
      </c>
      <c r="C1762" s="3" t="s">
        <v>250</v>
      </c>
      <c r="D1762" s="31" t="s">
        <v>2669</v>
      </c>
      <c r="E1762" s="23" t="s">
        <v>2732</v>
      </c>
      <c r="F1762" s="24">
        <v>40522</v>
      </c>
      <c r="G1762" s="3" t="s">
        <v>1883</v>
      </c>
      <c r="H1762" s="4" t="s">
        <v>1843</v>
      </c>
      <c r="I1762" s="4" t="s">
        <v>44</v>
      </c>
      <c r="J1762" s="16">
        <v>501.63</v>
      </c>
      <c r="K1762" s="16">
        <v>-501.62686541699981</v>
      </c>
      <c r="L1762" s="9">
        <v>0</v>
      </c>
      <c r="M1762" s="9">
        <v>0</v>
      </c>
      <c r="N1762" s="10">
        <v>0</v>
      </c>
      <c r="O1762" s="53">
        <f>SUM(J1762:N1762)</f>
        <v>3.1345830001896502E-3</v>
      </c>
    </row>
    <row r="1763" spans="2:15" x14ac:dyDescent="0.25">
      <c r="B1763" s="51" t="s">
        <v>21</v>
      </c>
      <c r="C1763" s="3" t="s">
        <v>250</v>
      </c>
      <c r="D1763" s="31" t="s">
        <v>2669</v>
      </c>
      <c r="E1763" s="23" t="s">
        <v>2732</v>
      </c>
      <c r="F1763" s="24">
        <v>40522</v>
      </c>
      <c r="G1763" s="3" t="s">
        <v>1884</v>
      </c>
      <c r="H1763" s="4" t="s">
        <v>1851</v>
      </c>
      <c r="I1763" s="4" t="s">
        <v>174</v>
      </c>
      <c r="J1763" s="16">
        <v>721.4</v>
      </c>
      <c r="K1763" s="16">
        <v>-721.39778025999942</v>
      </c>
      <c r="L1763" s="9">
        <v>0</v>
      </c>
      <c r="M1763" s="9">
        <v>0</v>
      </c>
      <c r="N1763" s="10">
        <v>0</v>
      </c>
      <c r="O1763" s="53">
        <f>SUM(J1763:N1763)</f>
        <v>2.2197400005552481E-3</v>
      </c>
    </row>
    <row r="1764" spans="2:15" x14ac:dyDescent="0.25">
      <c r="B1764" s="51" t="s">
        <v>21</v>
      </c>
      <c r="C1764" s="3" t="s">
        <v>250</v>
      </c>
      <c r="D1764" s="31" t="s">
        <v>2669</v>
      </c>
      <c r="E1764" s="23" t="s">
        <v>2732</v>
      </c>
      <c r="F1764" s="24">
        <v>40522</v>
      </c>
      <c r="G1764" s="3" t="s">
        <v>1885</v>
      </c>
      <c r="H1764" s="4" t="s">
        <v>1859</v>
      </c>
      <c r="I1764" s="4" t="s">
        <v>482</v>
      </c>
      <c r="J1764" s="16">
        <v>2889.65</v>
      </c>
      <c r="K1764" s="16">
        <v>-2889.6498679350002</v>
      </c>
      <c r="L1764" s="9">
        <v>0</v>
      </c>
      <c r="M1764" s="9">
        <v>0</v>
      </c>
      <c r="N1764" s="10">
        <v>0</v>
      </c>
      <c r="O1764" s="53">
        <f>SUM(J1764:N1764)</f>
        <v>1.320649998888257E-4</v>
      </c>
    </row>
    <row r="1765" spans="2:15" x14ac:dyDescent="0.25">
      <c r="B1765" s="51" t="s">
        <v>21</v>
      </c>
      <c r="C1765" s="3" t="s">
        <v>250</v>
      </c>
      <c r="D1765" s="31" t="s">
        <v>2669</v>
      </c>
      <c r="E1765" s="23" t="s">
        <v>2732</v>
      </c>
      <c r="F1765" s="24">
        <v>40522</v>
      </c>
      <c r="G1765" s="3" t="s">
        <v>1886</v>
      </c>
      <c r="H1765" s="4" t="s">
        <v>1846</v>
      </c>
      <c r="I1765" s="4" t="s">
        <v>66</v>
      </c>
      <c r="J1765" s="16">
        <v>1001.08</v>
      </c>
      <c r="K1765" s="16">
        <v>-1001.0768991719991</v>
      </c>
      <c r="L1765" s="9">
        <v>0</v>
      </c>
      <c r="M1765" s="9">
        <v>0</v>
      </c>
      <c r="N1765" s="10">
        <v>0</v>
      </c>
      <c r="O1765" s="53">
        <f>SUM(J1765:N1765)</f>
        <v>3.1008280009245937E-3</v>
      </c>
    </row>
    <row r="1766" spans="2:15" x14ac:dyDescent="0.25">
      <c r="B1766" s="51" t="s">
        <v>21</v>
      </c>
      <c r="C1766" s="3" t="s">
        <v>250</v>
      </c>
      <c r="D1766" s="31" t="s">
        <v>2669</v>
      </c>
      <c r="E1766" s="23" t="s">
        <v>2732</v>
      </c>
      <c r="F1766" s="24">
        <v>40522</v>
      </c>
      <c r="G1766" s="3" t="s">
        <v>1887</v>
      </c>
      <c r="H1766" s="4" t="s">
        <v>1846</v>
      </c>
      <c r="I1766" s="4" t="s">
        <v>44</v>
      </c>
      <c r="J1766" s="16">
        <v>1001.08</v>
      </c>
      <c r="K1766" s="16">
        <v>-1001.0768991719991</v>
      </c>
      <c r="L1766" s="9">
        <v>0</v>
      </c>
      <c r="M1766" s="9">
        <v>0</v>
      </c>
      <c r="N1766" s="10">
        <v>0</v>
      </c>
      <c r="O1766" s="53">
        <f>SUM(J1766:N1766)</f>
        <v>3.1008280009245937E-3</v>
      </c>
    </row>
    <row r="1767" spans="2:15" x14ac:dyDescent="0.25">
      <c r="B1767" s="51" t="s">
        <v>21</v>
      </c>
      <c r="C1767" s="3" t="s">
        <v>250</v>
      </c>
      <c r="D1767" s="31" t="s">
        <v>2669</v>
      </c>
      <c r="E1767" s="23" t="s">
        <v>2732</v>
      </c>
      <c r="F1767" s="24">
        <v>40522</v>
      </c>
      <c r="G1767" s="3" t="s">
        <v>1888</v>
      </c>
      <c r="H1767" s="4" t="s">
        <v>1841</v>
      </c>
      <c r="I1767" s="4" t="s">
        <v>39</v>
      </c>
      <c r="J1767" s="16">
        <v>735.91</v>
      </c>
      <c r="K1767" s="16">
        <v>-735.91435246900096</v>
      </c>
      <c r="L1767" s="9">
        <v>0</v>
      </c>
      <c r="M1767" s="9">
        <v>0</v>
      </c>
      <c r="N1767" s="10">
        <v>0</v>
      </c>
      <c r="O1767" s="53">
        <f>SUM(J1767:N1767)</f>
        <v>-4.3524690009917322E-3</v>
      </c>
    </row>
    <row r="1768" spans="2:15" x14ac:dyDescent="0.25">
      <c r="B1768" s="51" t="s">
        <v>21</v>
      </c>
      <c r="C1768" s="3" t="s">
        <v>250</v>
      </c>
      <c r="D1768" s="31" t="s">
        <v>2669</v>
      </c>
      <c r="E1768" s="23" t="s">
        <v>2732</v>
      </c>
      <c r="F1768" s="24">
        <v>40522</v>
      </c>
      <c r="G1768" s="3" t="s">
        <v>1889</v>
      </c>
      <c r="H1768" s="4" t="s">
        <v>1843</v>
      </c>
      <c r="I1768" s="4" t="s">
        <v>387</v>
      </c>
      <c r="J1768" s="16">
        <v>501.63</v>
      </c>
      <c r="K1768" s="16">
        <v>-501.62686541699981</v>
      </c>
      <c r="L1768" s="9">
        <v>0</v>
      </c>
      <c r="M1768" s="9">
        <v>0</v>
      </c>
      <c r="N1768" s="10">
        <v>0</v>
      </c>
      <c r="O1768" s="53">
        <f>SUM(J1768:N1768)</f>
        <v>3.1345830001896502E-3</v>
      </c>
    </row>
    <row r="1769" spans="2:15" x14ac:dyDescent="0.25">
      <c r="B1769" s="51" t="s">
        <v>21</v>
      </c>
      <c r="C1769" s="3" t="s">
        <v>250</v>
      </c>
      <c r="D1769" s="31" t="s">
        <v>2669</v>
      </c>
      <c r="E1769" s="23" t="s">
        <v>2732</v>
      </c>
      <c r="F1769" s="24">
        <v>40522</v>
      </c>
      <c r="G1769" s="3" t="s">
        <v>1890</v>
      </c>
      <c r="H1769" s="4" t="s">
        <v>1843</v>
      </c>
      <c r="I1769" s="4" t="s">
        <v>105</v>
      </c>
      <c r="J1769" s="16">
        <v>501.63</v>
      </c>
      <c r="K1769" s="16">
        <v>-501.62686541699981</v>
      </c>
      <c r="L1769" s="9">
        <v>0</v>
      </c>
      <c r="M1769" s="9">
        <v>0</v>
      </c>
      <c r="N1769" s="10">
        <v>0</v>
      </c>
      <c r="O1769" s="53">
        <f>SUM(J1769:N1769)</f>
        <v>3.1345830001896502E-3</v>
      </c>
    </row>
    <row r="1770" spans="2:15" x14ac:dyDescent="0.25">
      <c r="B1770" s="51" t="s">
        <v>21</v>
      </c>
      <c r="C1770" s="3" t="s">
        <v>250</v>
      </c>
      <c r="D1770" s="31" t="s">
        <v>2669</v>
      </c>
      <c r="E1770" s="23" t="s">
        <v>2732</v>
      </c>
      <c r="F1770" s="24">
        <v>40522</v>
      </c>
      <c r="G1770" s="3" t="s">
        <v>1891</v>
      </c>
      <c r="H1770" s="4" t="s">
        <v>1846</v>
      </c>
      <c r="I1770" s="4" t="s">
        <v>54</v>
      </c>
      <c r="J1770" s="16">
        <v>1001.08</v>
      </c>
      <c r="K1770" s="16">
        <v>-1001.0768991719991</v>
      </c>
      <c r="L1770" s="9">
        <v>0</v>
      </c>
      <c r="M1770" s="9">
        <v>0</v>
      </c>
      <c r="N1770" s="10">
        <v>0</v>
      </c>
      <c r="O1770" s="53">
        <f>SUM(J1770:N1770)</f>
        <v>3.1008280009245937E-3</v>
      </c>
    </row>
    <row r="1771" spans="2:15" x14ac:dyDescent="0.25">
      <c r="B1771" s="51" t="s">
        <v>21</v>
      </c>
      <c r="C1771" s="3" t="s">
        <v>250</v>
      </c>
      <c r="D1771" s="31" t="s">
        <v>2669</v>
      </c>
      <c r="E1771" s="23" t="s">
        <v>2732</v>
      </c>
      <c r="F1771" s="24">
        <v>40522</v>
      </c>
      <c r="G1771" s="3" t="s">
        <v>1892</v>
      </c>
      <c r="H1771" s="4" t="s">
        <v>1843</v>
      </c>
      <c r="I1771" s="4" t="s">
        <v>54</v>
      </c>
      <c r="J1771" s="16">
        <v>501.63</v>
      </c>
      <c r="K1771" s="16">
        <v>-501.62686541699981</v>
      </c>
      <c r="L1771" s="9">
        <v>0</v>
      </c>
      <c r="M1771" s="9">
        <v>0</v>
      </c>
      <c r="N1771" s="10">
        <v>0</v>
      </c>
      <c r="O1771" s="53">
        <f>SUM(J1771:N1771)</f>
        <v>3.1345830001896502E-3</v>
      </c>
    </row>
    <row r="1772" spans="2:15" x14ac:dyDescent="0.25">
      <c r="B1772" s="51" t="s">
        <v>21</v>
      </c>
      <c r="C1772" s="3" t="s">
        <v>250</v>
      </c>
      <c r="D1772" s="31" t="s">
        <v>2669</v>
      </c>
      <c r="E1772" s="23" t="s">
        <v>2732</v>
      </c>
      <c r="F1772" s="24">
        <v>40522</v>
      </c>
      <c r="G1772" s="3" t="s">
        <v>1893</v>
      </c>
      <c r="H1772" s="4" t="s">
        <v>1841</v>
      </c>
      <c r="I1772" s="4" t="s">
        <v>97</v>
      </c>
      <c r="J1772" s="16">
        <v>735.91</v>
      </c>
      <c r="K1772" s="16">
        <v>-735.91435246900096</v>
      </c>
      <c r="L1772" s="9">
        <v>0</v>
      </c>
      <c r="M1772" s="9">
        <v>0</v>
      </c>
      <c r="N1772" s="10">
        <v>0</v>
      </c>
      <c r="O1772" s="53">
        <f>SUM(J1772:N1772)</f>
        <v>-4.3524690009917322E-3</v>
      </c>
    </row>
    <row r="1773" spans="2:15" x14ac:dyDescent="0.25">
      <c r="B1773" s="51" t="s">
        <v>21</v>
      </c>
      <c r="C1773" s="3" t="s">
        <v>250</v>
      </c>
      <c r="D1773" s="31" t="s">
        <v>2669</v>
      </c>
      <c r="E1773" s="23" t="s">
        <v>2732</v>
      </c>
      <c r="F1773" s="24">
        <v>40522</v>
      </c>
      <c r="G1773" s="3" t="s">
        <v>1894</v>
      </c>
      <c r="H1773" s="4" t="s">
        <v>1895</v>
      </c>
      <c r="I1773" s="4" t="s">
        <v>44</v>
      </c>
      <c r="J1773" s="16">
        <v>3515.43</v>
      </c>
      <c r="K1773" s="16">
        <v>-3515.4295548370046</v>
      </c>
      <c r="L1773" s="9">
        <v>0</v>
      </c>
      <c r="M1773" s="9">
        <v>0</v>
      </c>
      <c r="N1773" s="10">
        <v>0</v>
      </c>
      <c r="O1773" s="53">
        <f>SUM(J1773:N1773)</f>
        <v>4.4516299522001646E-4</v>
      </c>
    </row>
    <row r="1774" spans="2:15" x14ac:dyDescent="0.25">
      <c r="B1774" s="51" t="s">
        <v>21</v>
      </c>
      <c r="C1774" s="3" t="s">
        <v>250</v>
      </c>
      <c r="D1774" s="31" t="s">
        <v>2669</v>
      </c>
      <c r="E1774" s="23" t="s">
        <v>2732</v>
      </c>
      <c r="F1774" s="24">
        <v>40522</v>
      </c>
      <c r="G1774" s="3" t="s">
        <v>1896</v>
      </c>
      <c r="H1774" s="4" t="s">
        <v>1895</v>
      </c>
      <c r="I1774" s="4" t="s">
        <v>66</v>
      </c>
      <c r="J1774" s="16">
        <v>3515.43</v>
      </c>
      <c r="K1774" s="16">
        <v>-3515.4295548370046</v>
      </c>
      <c r="L1774" s="9">
        <v>0</v>
      </c>
      <c r="M1774" s="9">
        <v>0</v>
      </c>
      <c r="N1774" s="10">
        <v>0</v>
      </c>
      <c r="O1774" s="53">
        <f>SUM(J1774:N1774)</f>
        <v>4.4516299522001646E-4</v>
      </c>
    </row>
    <row r="1775" spans="2:15" x14ac:dyDescent="0.25">
      <c r="B1775" s="51" t="s">
        <v>21</v>
      </c>
      <c r="C1775" s="3" t="s">
        <v>250</v>
      </c>
      <c r="D1775" s="31" t="s">
        <v>2669</v>
      </c>
      <c r="E1775" s="23" t="s">
        <v>2732</v>
      </c>
      <c r="F1775" s="24">
        <v>40522</v>
      </c>
      <c r="G1775" s="3" t="s">
        <v>1897</v>
      </c>
      <c r="H1775" s="4" t="s">
        <v>1841</v>
      </c>
      <c r="I1775" s="4" t="s">
        <v>85</v>
      </c>
      <c r="J1775" s="16">
        <v>735.91</v>
      </c>
      <c r="K1775" s="16">
        <v>-735.91435246900096</v>
      </c>
      <c r="L1775" s="9">
        <v>0</v>
      </c>
      <c r="M1775" s="9">
        <v>0</v>
      </c>
      <c r="N1775" s="10">
        <v>0</v>
      </c>
      <c r="O1775" s="53">
        <f>SUM(J1775:N1775)</f>
        <v>-4.3524690009917322E-3</v>
      </c>
    </row>
    <row r="1776" spans="2:15" x14ac:dyDescent="0.25">
      <c r="B1776" s="51" t="s">
        <v>21</v>
      </c>
      <c r="C1776" s="3" t="s">
        <v>250</v>
      </c>
      <c r="D1776" s="31" t="s">
        <v>2669</v>
      </c>
      <c r="E1776" s="23" t="s">
        <v>2732</v>
      </c>
      <c r="F1776" s="24">
        <v>40522</v>
      </c>
      <c r="G1776" s="3" t="s">
        <v>1898</v>
      </c>
      <c r="H1776" s="4" t="s">
        <v>1841</v>
      </c>
      <c r="I1776" s="4" t="s">
        <v>30</v>
      </c>
      <c r="J1776" s="16">
        <v>735.91</v>
      </c>
      <c r="K1776" s="16">
        <v>-735.91435246900096</v>
      </c>
      <c r="L1776" s="9">
        <v>0</v>
      </c>
      <c r="M1776" s="9">
        <v>0</v>
      </c>
      <c r="N1776" s="10">
        <v>0</v>
      </c>
      <c r="O1776" s="53">
        <f>SUM(J1776:N1776)</f>
        <v>-4.3524690009917322E-3</v>
      </c>
    </row>
    <row r="1777" spans="2:15" x14ac:dyDescent="0.25">
      <c r="B1777" s="51" t="s">
        <v>21</v>
      </c>
      <c r="C1777" s="3" t="s">
        <v>250</v>
      </c>
      <c r="D1777" s="31" t="s">
        <v>2669</v>
      </c>
      <c r="E1777" s="23" t="s">
        <v>2732</v>
      </c>
      <c r="F1777" s="24">
        <v>40522</v>
      </c>
      <c r="G1777" s="3" t="s">
        <v>1899</v>
      </c>
      <c r="H1777" s="4" t="s">
        <v>1854</v>
      </c>
      <c r="I1777" s="4" t="s">
        <v>44</v>
      </c>
      <c r="J1777" s="16">
        <v>721.4</v>
      </c>
      <c r="K1777" s="16">
        <v>-721.39778025999942</v>
      </c>
      <c r="L1777" s="9">
        <v>0</v>
      </c>
      <c r="M1777" s="9">
        <v>0</v>
      </c>
      <c r="N1777" s="10">
        <v>0</v>
      </c>
      <c r="O1777" s="53">
        <f>SUM(J1777:N1777)</f>
        <v>2.2197400005552481E-3</v>
      </c>
    </row>
    <row r="1778" spans="2:15" x14ac:dyDescent="0.25">
      <c r="B1778" s="51" t="s">
        <v>21</v>
      </c>
      <c r="C1778" s="3" t="s">
        <v>250</v>
      </c>
      <c r="D1778" s="31" t="s">
        <v>2669</v>
      </c>
      <c r="E1778" s="23" t="s">
        <v>2732</v>
      </c>
      <c r="F1778" s="24">
        <v>40522</v>
      </c>
      <c r="G1778" s="3" t="s">
        <v>1900</v>
      </c>
      <c r="H1778" s="4" t="s">
        <v>1851</v>
      </c>
      <c r="I1778" s="4" t="s">
        <v>235</v>
      </c>
      <c r="J1778" s="16">
        <v>721.4</v>
      </c>
      <c r="K1778" s="16">
        <v>-721.39778025999942</v>
      </c>
      <c r="L1778" s="9">
        <v>0</v>
      </c>
      <c r="M1778" s="9">
        <v>0</v>
      </c>
      <c r="N1778" s="10">
        <v>0</v>
      </c>
      <c r="O1778" s="53">
        <f>SUM(J1778:N1778)</f>
        <v>2.2197400005552481E-3</v>
      </c>
    </row>
    <row r="1779" spans="2:15" x14ac:dyDescent="0.25">
      <c r="B1779" s="51" t="s">
        <v>21</v>
      </c>
      <c r="C1779" s="3" t="s">
        <v>250</v>
      </c>
      <c r="D1779" s="31" t="s">
        <v>2669</v>
      </c>
      <c r="E1779" s="23" t="s">
        <v>2732</v>
      </c>
      <c r="F1779" s="24">
        <v>40522</v>
      </c>
      <c r="G1779" s="3" t="s">
        <v>1901</v>
      </c>
      <c r="H1779" s="4" t="s">
        <v>1851</v>
      </c>
      <c r="I1779" s="4" t="s">
        <v>42</v>
      </c>
      <c r="J1779" s="16">
        <v>721.4</v>
      </c>
      <c r="K1779" s="16">
        <v>-721.39778025999942</v>
      </c>
      <c r="L1779" s="9">
        <v>0</v>
      </c>
      <c r="M1779" s="9">
        <v>0</v>
      </c>
      <c r="N1779" s="10">
        <v>0</v>
      </c>
      <c r="O1779" s="53">
        <f>SUM(J1779:N1779)</f>
        <v>2.2197400005552481E-3</v>
      </c>
    </row>
    <row r="1780" spans="2:15" x14ac:dyDescent="0.25">
      <c r="B1780" s="51" t="s">
        <v>21</v>
      </c>
      <c r="C1780" s="3" t="s">
        <v>250</v>
      </c>
      <c r="D1780" s="31" t="s">
        <v>2669</v>
      </c>
      <c r="E1780" s="23" t="s">
        <v>2732</v>
      </c>
      <c r="F1780" s="24">
        <v>40522</v>
      </c>
      <c r="G1780" s="3" t="s">
        <v>1902</v>
      </c>
      <c r="H1780" s="4" t="s">
        <v>1843</v>
      </c>
      <c r="I1780" s="4" t="s">
        <v>75</v>
      </c>
      <c r="J1780" s="16">
        <v>501.63</v>
      </c>
      <c r="K1780" s="16">
        <v>-501.62686541699981</v>
      </c>
      <c r="L1780" s="9">
        <v>0</v>
      </c>
      <c r="M1780" s="9">
        <v>0</v>
      </c>
      <c r="N1780" s="10">
        <v>0</v>
      </c>
      <c r="O1780" s="53">
        <f>SUM(J1780:N1780)</f>
        <v>3.1345830001896502E-3</v>
      </c>
    </row>
    <row r="1781" spans="2:15" x14ac:dyDescent="0.25">
      <c r="B1781" s="51" t="s">
        <v>21</v>
      </c>
      <c r="C1781" s="3" t="s">
        <v>250</v>
      </c>
      <c r="D1781" s="31" t="s">
        <v>2669</v>
      </c>
      <c r="E1781" s="23" t="s">
        <v>2732</v>
      </c>
      <c r="F1781" s="24">
        <v>40522</v>
      </c>
      <c r="G1781" s="3" t="s">
        <v>1903</v>
      </c>
      <c r="H1781" s="4" t="s">
        <v>1841</v>
      </c>
      <c r="I1781" s="4" t="s">
        <v>44</v>
      </c>
      <c r="J1781" s="16">
        <v>735.91</v>
      </c>
      <c r="K1781" s="16">
        <v>-735.91435246900096</v>
      </c>
      <c r="L1781" s="9">
        <v>0</v>
      </c>
      <c r="M1781" s="9">
        <v>0</v>
      </c>
      <c r="N1781" s="10">
        <v>0</v>
      </c>
      <c r="O1781" s="53">
        <f>SUM(J1781:N1781)</f>
        <v>-4.3524690009917322E-3</v>
      </c>
    </row>
    <row r="1782" spans="2:15" x14ac:dyDescent="0.25">
      <c r="B1782" s="51" t="s">
        <v>21</v>
      </c>
      <c r="C1782" s="3" t="s">
        <v>250</v>
      </c>
      <c r="D1782" s="31" t="s">
        <v>2669</v>
      </c>
      <c r="E1782" s="23" t="s">
        <v>2732</v>
      </c>
      <c r="F1782" s="24">
        <v>40522</v>
      </c>
      <c r="G1782" s="3" t="s">
        <v>1904</v>
      </c>
      <c r="H1782" s="4" t="s">
        <v>1905</v>
      </c>
      <c r="I1782" s="4" t="s">
        <v>66</v>
      </c>
      <c r="J1782" s="16">
        <v>2230</v>
      </c>
      <c r="K1782" s="16">
        <v>-2230.0049569999996</v>
      </c>
      <c r="L1782" s="9">
        <v>0</v>
      </c>
      <c r="M1782" s="9">
        <v>0</v>
      </c>
      <c r="N1782" s="10">
        <v>0</v>
      </c>
      <c r="O1782" s="53">
        <f>SUM(J1782:N1782)</f>
        <v>-4.9569999996492697E-3</v>
      </c>
    </row>
    <row r="1783" spans="2:15" x14ac:dyDescent="0.25">
      <c r="B1783" s="51" t="s">
        <v>21</v>
      </c>
      <c r="C1783" s="3" t="s">
        <v>250</v>
      </c>
      <c r="D1783" s="31" t="s">
        <v>2669</v>
      </c>
      <c r="E1783" s="23" t="s">
        <v>2732</v>
      </c>
      <c r="F1783" s="24">
        <v>40522</v>
      </c>
      <c r="G1783" s="3" t="s">
        <v>1906</v>
      </c>
      <c r="H1783" s="4" t="s">
        <v>1841</v>
      </c>
      <c r="I1783" s="4" t="s">
        <v>66</v>
      </c>
      <c r="J1783" s="16">
        <v>735.91</v>
      </c>
      <c r="K1783" s="16">
        <v>-735.91435246900096</v>
      </c>
      <c r="L1783" s="9">
        <v>0</v>
      </c>
      <c r="M1783" s="9">
        <v>0</v>
      </c>
      <c r="N1783" s="10">
        <v>0</v>
      </c>
      <c r="O1783" s="53">
        <f>SUM(J1783:N1783)</f>
        <v>-4.3524690009917322E-3</v>
      </c>
    </row>
    <row r="1784" spans="2:15" x14ac:dyDescent="0.25">
      <c r="B1784" s="51" t="s">
        <v>21</v>
      </c>
      <c r="C1784" s="3" t="s">
        <v>250</v>
      </c>
      <c r="D1784" s="31" t="s">
        <v>2669</v>
      </c>
      <c r="E1784" s="23" t="s">
        <v>2732</v>
      </c>
      <c r="F1784" s="24">
        <v>40522</v>
      </c>
      <c r="G1784" s="3" t="s">
        <v>1907</v>
      </c>
      <c r="H1784" s="4" t="s">
        <v>1851</v>
      </c>
      <c r="I1784" s="4" t="s">
        <v>66</v>
      </c>
      <c r="J1784" s="16">
        <v>721.4</v>
      </c>
      <c r="K1784" s="16">
        <v>-721.39778025999942</v>
      </c>
      <c r="L1784" s="9">
        <v>0</v>
      </c>
      <c r="M1784" s="9">
        <v>0</v>
      </c>
      <c r="N1784" s="10">
        <v>0</v>
      </c>
      <c r="O1784" s="53">
        <f>SUM(J1784:N1784)</f>
        <v>2.2197400005552481E-3</v>
      </c>
    </row>
    <row r="1785" spans="2:15" x14ac:dyDescent="0.25">
      <c r="B1785" s="51" t="s">
        <v>21</v>
      </c>
      <c r="C1785" s="3" t="s">
        <v>250</v>
      </c>
      <c r="D1785" s="31" t="s">
        <v>2669</v>
      </c>
      <c r="E1785" s="23" t="s">
        <v>2732</v>
      </c>
      <c r="F1785" s="24">
        <v>40522</v>
      </c>
      <c r="G1785" s="3" t="s">
        <v>1908</v>
      </c>
      <c r="H1785" s="4" t="s">
        <v>1843</v>
      </c>
      <c r="I1785" s="4" t="s">
        <v>66</v>
      </c>
      <c r="J1785" s="16">
        <v>501.63</v>
      </c>
      <c r="K1785" s="16">
        <v>-501.62686541699981</v>
      </c>
      <c r="L1785" s="9">
        <v>0</v>
      </c>
      <c r="M1785" s="9">
        <v>0</v>
      </c>
      <c r="N1785" s="10">
        <v>0</v>
      </c>
      <c r="O1785" s="53">
        <f>SUM(J1785:N1785)</f>
        <v>3.1345830001896502E-3</v>
      </c>
    </row>
    <row r="1786" spans="2:15" x14ac:dyDescent="0.25">
      <c r="B1786" s="51" t="s">
        <v>21</v>
      </c>
      <c r="C1786" s="3" t="s">
        <v>250</v>
      </c>
      <c r="D1786" s="31" t="s">
        <v>2669</v>
      </c>
      <c r="E1786" s="23" t="s">
        <v>2732</v>
      </c>
      <c r="F1786" s="24">
        <v>40522</v>
      </c>
      <c r="G1786" s="3" t="s">
        <v>1909</v>
      </c>
      <c r="H1786" s="4" t="s">
        <v>1848</v>
      </c>
      <c r="I1786" s="4" t="s">
        <v>75</v>
      </c>
      <c r="J1786" s="16">
        <v>239.03</v>
      </c>
      <c r="K1786" s="16">
        <v>-239.03349137799984</v>
      </c>
      <c r="L1786" s="9">
        <v>0</v>
      </c>
      <c r="M1786" s="9">
        <v>0</v>
      </c>
      <c r="N1786" s="10">
        <v>0</v>
      </c>
      <c r="O1786" s="53">
        <f>SUM(J1786:N1786)</f>
        <v>-3.4913779998362315E-3</v>
      </c>
    </row>
    <row r="1787" spans="2:15" x14ac:dyDescent="0.25">
      <c r="B1787" s="51" t="s">
        <v>21</v>
      </c>
      <c r="C1787" s="3" t="s">
        <v>250</v>
      </c>
      <c r="D1787" s="31" t="s">
        <v>2669</v>
      </c>
      <c r="E1787" s="23" t="s">
        <v>2732</v>
      </c>
      <c r="F1787" s="24">
        <v>40522</v>
      </c>
      <c r="G1787" s="3" t="s">
        <v>1910</v>
      </c>
      <c r="H1787" s="4" t="s">
        <v>1859</v>
      </c>
      <c r="I1787" s="4" t="s">
        <v>482</v>
      </c>
      <c r="J1787" s="16">
        <v>2889.65</v>
      </c>
      <c r="K1787" s="16">
        <v>-2889.6498679350002</v>
      </c>
      <c r="L1787" s="9">
        <v>0</v>
      </c>
      <c r="M1787" s="9">
        <v>0</v>
      </c>
      <c r="N1787" s="10">
        <v>0</v>
      </c>
      <c r="O1787" s="53">
        <f>SUM(J1787:N1787)</f>
        <v>1.320649998888257E-4</v>
      </c>
    </row>
    <row r="1788" spans="2:15" x14ac:dyDescent="0.25">
      <c r="B1788" s="51" t="s">
        <v>21</v>
      </c>
      <c r="C1788" s="3" t="s">
        <v>250</v>
      </c>
      <c r="D1788" s="31" t="s">
        <v>2669</v>
      </c>
      <c r="E1788" s="23" t="s">
        <v>2732</v>
      </c>
      <c r="F1788" s="24">
        <v>40522</v>
      </c>
      <c r="G1788" s="3" t="s">
        <v>1911</v>
      </c>
      <c r="H1788" s="4" t="s">
        <v>1851</v>
      </c>
      <c r="I1788" s="4" t="s">
        <v>482</v>
      </c>
      <c r="J1788" s="16">
        <v>721.4</v>
      </c>
      <c r="K1788" s="16">
        <v>-721.39778025999942</v>
      </c>
      <c r="L1788" s="9">
        <v>0</v>
      </c>
      <c r="M1788" s="9">
        <v>0</v>
      </c>
      <c r="N1788" s="10">
        <v>0</v>
      </c>
      <c r="O1788" s="53">
        <f>SUM(J1788:N1788)</f>
        <v>2.2197400005552481E-3</v>
      </c>
    </row>
    <row r="1789" spans="2:15" x14ac:dyDescent="0.25">
      <c r="B1789" s="51" t="s">
        <v>21</v>
      </c>
      <c r="C1789" s="3" t="s">
        <v>250</v>
      </c>
      <c r="D1789" s="31" t="s">
        <v>2669</v>
      </c>
      <c r="E1789" s="23" t="s">
        <v>2732</v>
      </c>
      <c r="F1789" s="24">
        <v>40522</v>
      </c>
      <c r="G1789" s="3" t="s">
        <v>1912</v>
      </c>
      <c r="H1789" s="4" t="s">
        <v>1846</v>
      </c>
      <c r="I1789" s="4" t="s">
        <v>44</v>
      </c>
      <c r="J1789" s="16">
        <v>1001.08</v>
      </c>
      <c r="K1789" s="16">
        <v>-1001.0768991719991</v>
      </c>
      <c r="L1789" s="9">
        <v>0</v>
      </c>
      <c r="M1789" s="9">
        <v>0</v>
      </c>
      <c r="N1789" s="10">
        <v>0</v>
      </c>
      <c r="O1789" s="53">
        <f>SUM(J1789:N1789)</f>
        <v>3.1008280009245937E-3</v>
      </c>
    </row>
    <row r="1790" spans="2:15" x14ac:dyDescent="0.25">
      <c r="B1790" s="51" t="s">
        <v>21</v>
      </c>
      <c r="C1790" s="3" t="s">
        <v>250</v>
      </c>
      <c r="D1790" s="31" t="s">
        <v>2669</v>
      </c>
      <c r="E1790" s="23" t="s">
        <v>2732</v>
      </c>
      <c r="F1790" s="24">
        <v>40522</v>
      </c>
      <c r="G1790" s="3" t="s">
        <v>1913</v>
      </c>
      <c r="H1790" s="4" t="s">
        <v>1841</v>
      </c>
      <c r="I1790" s="4" t="s">
        <v>25</v>
      </c>
      <c r="J1790" s="16">
        <v>735.91</v>
      </c>
      <c r="K1790" s="16">
        <v>-735.91435246900096</v>
      </c>
      <c r="L1790" s="9">
        <v>0</v>
      </c>
      <c r="M1790" s="9">
        <v>0</v>
      </c>
      <c r="N1790" s="10">
        <v>0</v>
      </c>
      <c r="O1790" s="53">
        <f>SUM(J1790:N1790)</f>
        <v>-4.3524690009917322E-3</v>
      </c>
    </row>
    <row r="1791" spans="2:15" x14ac:dyDescent="0.25">
      <c r="B1791" s="51" t="s">
        <v>21</v>
      </c>
      <c r="C1791" s="3" t="s">
        <v>250</v>
      </c>
      <c r="D1791" s="31" t="s">
        <v>2669</v>
      </c>
      <c r="E1791" s="23" t="s">
        <v>2732</v>
      </c>
      <c r="F1791" s="24">
        <v>40522</v>
      </c>
      <c r="G1791" s="3" t="s">
        <v>1914</v>
      </c>
      <c r="H1791" s="4" t="s">
        <v>1915</v>
      </c>
      <c r="I1791" s="4" t="s">
        <v>66</v>
      </c>
      <c r="J1791" s="16">
        <v>2908.09</v>
      </c>
      <c r="K1791" s="16">
        <v>-2908.0861871310012</v>
      </c>
      <c r="L1791" s="9">
        <v>0</v>
      </c>
      <c r="M1791" s="9">
        <v>0</v>
      </c>
      <c r="N1791" s="10">
        <v>0</v>
      </c>
      <c r="O1791" s="53">
        <f>SUM(J1791:N1791)</f>
        <v>3.8128689989207487E-3</v>
      </c>
    </row>
    <row r="1792" spans="2:15" x14ac:dyDescent="0.25">
      <c r="B1792" s="51" t="s">
        <v>21</v>
      </c>
      <c r="C1792" s="3" t="s">
        <v>250</v>
      </c>
      <c r="D1792" s="31" t="s">
        <v>2669</v>
      </c>
      <c r="E1792" s="23" t="s">
        <v>2732</v>
      </c>
      <c r="F1792" s="24">
        <v>40522</v>
      </c>
      <c r="G1792" s="3" t="s">
        <v>1916</v>
      </c>
      <c r="H1792" s="4" t="s">
        <v>1841</v>
      </c>
      <c r="I1792" s="4" t="s">
        <v>39</v>
      </c>
      <c r="J1792" s="16">
        <v>735.91</v>
      </c>
      <c r="K1792" s="16">
        <v>-735.91435246900096</v>
      </c>
      <c r="L1792" s="9">
        <v>0</v>
      </c>
      <c r="M1792" s="9">
        <v>0</v>
      </c>
      <c r="N1792" s="10">
        <v>0</v>
      </c>
      <c r="O1792" s="53">
        <f>SUM(J1792:N1792)</f>
        <v>-4.3524690009917322E-3</v>
      </c>
    </row>
    <row r="1793" spans="2:15" x14ac:dyDescent="0.25">
      <c r="B1793" s="51" t="s">
        <v>21</v>
      </c>
      <c r="C1793" s="3" t="s">
        <v>250</v>
      </c>
      <c r="D1793" s="31" t="s">
        <v>2669</v>
      </c>
      <c r="E1793" s="23" t="s">
        <v>2732</v>
      </c>
      <c r="F1793" s="24">
        <v>40522</v>
      </c>
      <c r="G1793" s="3" t="s">
        <v>1917</v>
      </c>
      <c r="H1793" s="4" t="s">
        <v>1846</v>
      </c>
      <c r="I1793" s="4" t="s">
        <v>78</v>
      </c>
      <c r="J1793" s="16">
        <v>831.74</v>
      </c>
      <c r="K1793" s="16">
        <v>-831.74319566599888</v>
      </c>
      <c r="L1793" s="9">
        <v>0</v>
      </c>
      <c r="M1793" s="9">
        <v>0</v>
      </c>
      <c r="N1793" s="10">
        <v>0</v>
      </c>
      <c r="O1793" s="53">
        <f>SUM(J1793:N1793)</f>
        <v>-3.1956659988736646E-3</v>
      </c>
    </row>
    <row r="1794" spans="2:15" x14ac:dyDescent="0.25">
      <c r="B1794" s="51" t="s">
        <v>21</v>
      </c>
      <c r="C1794" s="3" t="s">
        <v>250</v>
      </c>
      <c r="D1794" s="31" t="s">
        <v>2669</v>
      </c>
      <c r="E1794" s="23" t="s">
        <v>2732</v>
      </c>
      <c r="F1794" s="24">
        <v>40522</v>
      </c>
      <c r="G1794" s="3" t="s">
        <v>1918</v>
      </c>
      <c r="H1794" s="4" t="s">
        <v>1851</v>
      </c>
      <c r="I1794" s="4" t="s">
        <v>51</v>
      </c>
      <c r="J1794" s="16">
        <v>721.4</v>
      </c>
      <c r="K1794" s="16">
        <v>-721.39778025999942</v>
      </c>
      <c r="L1794" s="9">
        <v>0</v>
      </c>
      <c r="M1794" s="9">
        <v>0</v>
      </c>
      <c r="N1794" s="10">
        <v>0</v>
      </c>
      <c r="O1794" s="53">
        <f>SUM(J1794:N1794)</f>
        <v>2.2197400005552481E-3</v>
      </c>
    </row>
    <row r="1795" spans="2:15" x14ac:dyDescent="0.25">
      <c r="B1795" s="51" t="s">
        <v>21</v>
      </c>
      <c r="C1795" s="3" t="s">
        <v>250</v>
      </c>
      <c r="D1795" s="31" t="s">
        <v>2669</v>
      </c>
      <c r="E1795" s="23" t="s">
        <v>2732</v>
      </c>
      <c r="F1795" s="24">
        <v>40522</v>
      </c>
      <c r="G1795" s="3" t="s">
        <v>1919</v>
      </c>
      <c r="H1795" s="4" t="s">
        <v>1848</v>
      </c>
      <c r="I1795" s="4" t="s">
        <v>13</v>
      </c>
      <c r="J1795" s="16">
        <v>239.03</v>
      </c>
      <c r="K1795" s="16">
        <v>-239.03349137799984</v>
      </c>
      <c r="L1795" s="9">
        <v>0</v>
      </c>
      <c r="M1795" s="9">
        <v>0</v>
      </c>
      <c r="N1795" s="10">
        <v>0</v>
      </c>
      <c r="O1795" s="53">
        <f>SUM(J1795:N1795)</f>
        <v>-3.4913779998362315E-3</v>
      </c>
    </row>
    <row r="1796" spans="2:15" x14ac:dyDescent="0.25">
      <c r="B1796" s="51" t="s">
        <v>21</v>
      </c>
      <c r="C1796" s="3" t="s">
        <v>250</v>
      </c>
      <c r="D1796" s="31" t="s">
        <v>2669</v>
      </c>
      <c r="E1796" s="23" t="s">
        <v>2732</v>
      </c>
      <c r="F1796" s="24">
        <v>40522</v>
      </c>
      <c r="G1796" s="3" t="s">
        <v>1920</v>
      </c>
      <c r="H1796" s="4" t="s">
        <v>1841</v>
      </c>
      <c r="I1796" s="4" t="s">
        <v>414</v>
      </c>
      <c r="J1796" s="16">
        <v>735.91</v>
      </c>
      <c r="K1796" s="16">
        <v>-735.91435246900096</v>
      </c>
      <c r="L1796" s="9">
        <v>0</v>
      </c>
      <c r="M1796" s="9">
        <v>0</v>
      </c>
      <c r="N1796" s="10">
        <v>0</v>
      </c>
      <c r="O1796" s="53">
        <f>SUM(J1796:N1796)</f>
        <v>-4.3524690009917322E-3</v>
      </c>
    </row>
    <row r="1797" spans="2:15" x14ac:dyDescent="0.25">
      <c r="B1797" s="51" t="s">
        <v>21</v>
      </c>
      <c r="C1797" s="3" t="s">
        <v>250</v>
      </c>
      <c r="D1797" s="31" t="s">
        <v>2669</v>
      </c>
      <c r="E1797" s="23" t="s">
        <v>2732</v>
      </c>
      <c r="F1797" s="24">
        <v>40522</v>
      </c>
      <c r="G1797" s="3" t="s">
        <v>1921</v>
      </c>
      <c r="H1797" s="4" t="s">
        <v>1848</v>
      </c>
      <c r="I1797" s="4" t="s">
        <v>220</v>
      </c>
      <c r="J1797" s="16">
        <v>239.03</v>
      </c>
      <c r="K1797" s="16">
        <v>-239.03349137799984</v>
      </c>
      <c r="L1797" s="9">
        <v>0</v>
      </c>
      <c r="M1797" s="9">
        <v>0</v>
      </c>
      <c r="N1797" s="10">
        <v>0</v>
      </c>
      <c r="O1797" s="53">
        <f>SUM(J1797:N1797)</f>
        <v>-3.4913779998362315E-3</v>
      </c>
    </row>
    <row r="1798" spans="2:15" x14ac:dyDescent="0.25">
      <c r="B1798" s="51" t="s">
        <v>21</v>
      </c>
      <c r="C1798" s="3" t="s">
        <v>250</v>
      </c>
      <c r="D1798" s="31" t="s">
        <v>2669</v>
      </c>
      <c r="E1798" s="23" t="s">
        <v>2732</v>
      </c>
      <c r="F1798" s="24">
        <v>40522</v>
      </c>
      <c r="G1798" s="3" t="s">
        <v>1922</v>
      </c>
      <c r="H1798" s="4" t="s">
        <v>1841</v>
      </c>
      <c r="I1798" s="4" t="s">
        <v>75</v>
      </c>
      <c r="J1798" s="16">
        <v>735.91</v>
      </c>
      <c r="K1798" s="16">
        <v>-735.91435246900096</v>
      </c>
      <c r="L1798" s="9">
        <v>0</v>
      </c>
      <c r="M1798" s="9">
        <v>0</v>
      </c>
      <c r="N1798" s="10">
        <v>0</v>
      </c>
      <c r="O1798" s="53">
        <f>SUM(J1798:N1798)</f>
        <v>-4.3524690009917322E-3</v>
      </c>
    </row>
    <row r="1799" spans="2:15" x14ac:dyDescent="0.25">
      <c r="B1799" s="51" t="s">
        <v>21</v>
      </c>
      <c r="C1799" s="3" t="s">
        <v>250</v>
      </c>
      <c r="D1799" s="31" t="s">
        <v>2669</v>
      </c>
      <c r="E1799" s="23" t="s">
        <v>2732</v>
      </c>
      <c r="F1799" s="24">
        <v>40522</v>
      </c>
      <c r="G1799" s="3" t="s">
        <v>1923</v>
      </c>
      <c r="H1799" s="4" t="s">
        <v>1859</v>
      </c>
      <c r="I1799" s="4" t="s">
        <v>387</v>
      </c>
      <c r="J1799" s="16">
        <v>2889.65</v>
      </c>
      <c r="K1799" s="16">
        <v>-2889.6498679350002</v>
      </c>
      <c r="L1799" s="9">
        <v>0</v>
      </c>
      <c r="M1799" s="9">
        <v>0</v>
      </c>
      <c r="N1799" s="10">
        <v>0</v>
      </c>
      <c r="O1799" s="53">
        <f>SUM(J1799:N1799)</f>
        <v>1.320649998888257E-4</v>
      </c>
    </row>
    <row r="1800" spans="2:15" x14ac:dyDescent="0.25">
      <c r="B1800" s="51" t="s">
        <v>21</v>
      </c>
      <c r="C1800" s="3" t="s">
        <v>250</v>
      </c>
      <c r="D1800" s="31" t="s">
        <v>2669</v>
      </c>
      <c r="E1800" s="23" t="s">
        <v>2732</v>
      </c>
      <c r="F1800" s="24">
        <v>40522</v>
      </c>
      <c r="G1800" s="3" t="s">
        <v>1924</v>
      </c>
      <c r="H1800" s="4" t="s">
        <v>1925</v>
      </c>
      <c r="I1800" s="4" t="s">
        <v>160</v>
      </c>
      <c r="J1800" s="16">
        <v>735.91</v>
      </c>
      <c r="K1800" s="16">
        <v>-735.91435246900096</v>
      </c>
      <c r="L1800" s="9">
        <v>0</v>
      </c>
      <c r="M1800" s="9">
        <v>0</v>
      </c>
      <c r="N1800" s="10">
        <v>0</v>
      </c>
      <c r="O1800" s="53">
        <f>SUM(J1800:N1800)</f>
        <v>-4.3524690009917322E-3</v>
      </c>
    </row>
    <row r="1801" spans="2:15" x14ac:dyDescent="0.25">
      <c r="B1801" s="51" t="s">
        <v>21</v>
      </c>
      <c r="C1801" s="3" t="s">
        <v>250</v>
      </c>
      <c r="D1801" s="31" t="s">
        <v>2669</v>
      </c>
      <c r="E1801" s="23" t="s">
        <v>2732</v>
      </c>
      <c r="F1801" s="24">
        <v>40522</v>
      </c>
      <c r="G1801" s="3" t="s">
        <v>1926</v>
      </c>
      <c r="H1801" s="4" t="s">
        <v>1846</v>
      </c>
      <c r="I1801" s="4" t="s">
        <v>221</v>
      </c>
      <c r="J1801" s="16">
        <v>831.74</v>
      </c>
      <c r="K1801" s="16">
        <v>-831.74319566599888</v>
      </c>
      <c r="L1801" s="9">
        <v>0</v>
      </c>
      <c r="M1801" s="9">
        <v>0</v>
      </c>
      <c r="N1801" s="10">
        <v>0</v>
      </c>
      <c r="O1801" s="53">
        <f>SUM(J1801:N1801)</f>
        <v>-3.1956659988736646E-3</v>
      </c>
    </row>
    <row r="1802" spans="2:15" x14ac:dyDescent="0.25">
      <c r="B1802" s="51" t="s">
        <v>21</v>
      </c>
      <c r="C1802" s="3" t="s">
        <v>250</v>
      </c>
      <c r="D1802" s="31" t="s">
        <v>2669</v>
      </c>
      <c r="E1802" s="23" t="s">
        <v>2732</v>
      </c>
      <c r="F1802" s="24">
        <v>40522</v>
      </c>
      <c r="G1802" s="3" t="s">
        <v>1927</v>
      </c>
      <c r="H1802" s="4" t="s">
        <v>1846</v>
      </c>
      <c r="I1802" s="4" t="s">
        <v>39</v>
      </c>
      <c r="J1802" s="16">
        <v>1001.08</v>
      </c>
      <c r="K1802" s="16">
        <v>-1001.0768991719991</v>
      </c>
      <c r="L1802" s="9">
        <v>0</v>
      </c>
      <c r="M1802" s="9">
        <v>0</v>
      </c>
      <c r="N1802" s="10">
        <v>0</v>
      </c>
      <c r="O1802" s="53">
        <f>SUM(J1802:N1802)</f>
        <v>3.1008280009245937E-3</v>
      </c>
    </row>
    <row r="1803" spans="2:15" x14ac:dyDescent="0.25">
      <c r="B1803" s="51" t="s">
        <v>21</v>
      </c>
      <c r="C1803" s="3" t="s">
        <v>250</v>
      </c>
      <c r="D1803" s="31" t="s">
        <v>2669</v>
      </c>
      <c r="E1803" s="23" t="s">
        <v>2732</v>
      </c>
      <c r="F1803" s="24">
        <v>40522</v>
      </c>
      <c r="G1803" s="3" t="s">
        <v>1928</v>
      </c>
      <c r="H1803" s="4" t="s">
        <v>1846</v>
      </c>
      <c r="I1803" s="4" t="s">
        <v>160</v>
      </c>
      <c r="J1803" s="16">
        <v>1001.08</v>
      </c>
      <c r="K1803" s="16">
        <v>-1001.0768991719991</v>
      </c>
      <c r="L1803" s="9">
        <v>0</v>
      </c>
      <c r="M1803" s="9">
        <v>0</v>
      </c>
      <c r="N1803" s="10">
        <v>0</v>
      </c>
      <c r="O1803" s="53">
        <f>SUM(J1803:N1803)</f>
        <v>3.1008280009245937E-3</v>
      </c>
    </row>
    <row r="1804" spans="2:15" x14ac:dyDescent="0.25">
      <c r="B1804" s="51" t="s">
        <v>21</v>
      </c>
      <c r="C1804" s="3" t="s">
        <v>250</v>
      </c>
      <c r="D1804" s="31" t="s">
        <v>2669</v>
      </c>
      <c r="E1804" s="23" t="s">
        <v>2732</v>
      </c>
      <c r="F1804" s="24">
        <v>40522</v>
      </c>
      <c r="G1804" s="3" t="s">
        <v>1929</v>
      </c>
      <c r="H1804" s="4" t="s">
        <v>1841</v>
      </c>
      <c r="I1804" s="4" t="s">
        <v>66</v>
      </c>
      <c r="J1804" s="16">
        <v>735.91</v>
      </c>
      <c r="K1804" s="16">
        <v>-735.91435246900096</v>
      </c>
      <c r="L1804" s="9">
        <v>0</v>
      </c>
      <c r="M1804" s="9">
        <v>0</v>
      </c>
      <c r="N1804" s="10">
        <v>0</v>
      </c>
      <c r="O1804" s="53">
        <f>SUM(J1804:N1804)</f>
        <v>-4.3524690009917322E-3</v>
      </c>
    </row>
    <row r="1805" spans="2:15" x14ac:dyDescent="0.25">
      <c r="B1805" s="51" t="s">
        <v>21</v>
      </c>
      <c r="C1805" s="3" t="s">
        <v>250</v>
      </c>
      <c r="D1805" s="31" t="s">
        <v>2669</v>
      </c>
      <c r="E1805" s="23" t="s">
        <v>2732</v>
      </c>
      <c r="F1805" s="24">
        <v>40522</v>
      </c>
      <c r="G1805" s="3" t="s">
        <v>1930</v>
      </c>
      <c r="H1805" s="4" t="s">
        <v>1843</v>
      </c>
      <c r="I1805" s="4" t="s">
        <v>44</v>
      </c>
      <c r="J1805" s="16">
        <v>501.63</v>
      </c>
      <c r="K1805" s="16">
        <v>-501.62686541699981</v>
      </c>
      <c r="L1805" s="9">
        <v>0</v>
      </c>
      <c r="M1805" s="9">
        <v>0</v>
      </c>
      <c r="N1805" s="10">
        <v>0</v>
      </c>
      <c r="O1805" s="53">
        <f>SUM(J1805:N1805)</f>
        <v>3.1345830001896502E-3</v>
      </c>
    </row>
    <row r="1806" spans="2:15" x14ac:dyDescent="0.25">
      <c r="B1806" s="51" t="s">
        <v>21</v>
      </c>
      <c r="C1806" s="3" t="s">
        <v>250</v>
      </c>
      <c r="D1806" s="31" t="s">
        <v>2669</v>
      </c>
      <c r="E1806" s="23" t="s">
        <v>2732</v>
      </c>
      <c r="F1806" s="24">
        <v>40522</v>
      </c>
      <c r="G1806" s="3" t="s">
        <v>1931</v>
      </c>
      <c r="H1806" s="4" t="s">
        <v>1846</v>
      </c>
      <c r="I1806" s="4" t="s">
        <v>66</v>
      </c>
      <c r="J1806" s="16">
        <v>1001.08</v>
      </c>
      <c r="K1806" s="16">
        <v>-1001.0768991719991</v>
      </c>
      <c r="L1806" s="9">
        <v>0</v>
      </c>
      <c r="M1806" s="9">
        <v>0</v>
      </c>
      <c r="N1806" s="10">
        <v>0</v>
      </c>
      <c r="O1806" s="53">
        <f>SUM(J1806:N1806)</f>
        <v>3.1008280009245937E-3</v>
      </c>
    </row>
    <row r="1807" spans="2:15" x14ac:dyDescent="0.25">
      <c r="B1807" s="51" t="s">
        <v>21</v>
      </c>
      <c r="C1807" s="3" t="s">
        <v>250</v>
      </c>
      <c r="D1807" s="31" t="s">
        <v>2669</v>
      </c>
      <c r="E1807" s="23" t="s">
        <v>2732</v>
      </c>
      <c r="F1807" s="24">
        <v>40522</v>
      </c>
      <c r="G1807" s="3" t="s">
        <v>1932</v>
      </c>
      <c r="H1807" s="4" t="s">
        <v>1848</v>
      </c>
      <c r="I1807" s="4" t="s">
        <v>44</v>
      </c>
      <c r="J1807" s="16">
        <v>239.03</v>
      </c>
      <c r="K1807" s="16">
        <v>-239.03349137799984</v>
      </c>
      <c r="L1807" s="9">
        <v>0</v>
      </c>
      <c r="M1807" s="9">
        <v>0</v>
      </c>
      <c r="N1807" s="10">
        <v>0</v>
      </c>
      <c r="O1807" s="53">
        <f>SUM(J1807:N1807)</f>
        <v>-3.4913779998362315E-3</v>
      </c>
    </row>
    <row r="1808" spans="2:15" x14ac:dyDescent="0.25">
      <c r="B1808" s="51" t="s">
        <v>21</v>
      </c>
      <c r="C1808" s="3" t="s">
        <v>250</v>
      </c>
      <c r="D1808" s="31" t="s">
        <v>2669</v>
      </c>
      <c r="E1808" s="23" t="s">
        <v>2732</v>
      </c>
      <c r="F1808" s="24">
        <v>40522</v>
      </c>
      <c r="G1808" s="3" t="s">
        <v>1933</v>
      </c>
      <c r="H1808" s="4" t="s">
        <v>1841</v>
      </c>
      <c r="I1808" s="4" t="s">
        <v>217</v>
      </c>
      <c r="J1808" s="16">
        <v>735.91</v>
      </c>
      <c r="K1808" s="16">
        <v>-735.91435246900096</v>
      </c>
      <c r="L1808" s="9">
        <v>0</v>
      </c>
      <c r="M1808" s="9">
        <v>0</v>
      </c>
      <c r="N1808" s="10">
        <v>0</v>
      </c>
      <c r="O1808" s="53">
        <f>SUM(J1808:N1808)</f>
        <v>-4.3524690009917322E-3</v>
      </c>
    </row>
    <row r="1809" spans="2:15" x14ac:dyDescent="0.25">
      <c r="B1809" s="51" t="s">
        <v>21</v>
      </c>
      <c r="C1809" s="3" t="s">
        <v>250</v>
      </c>
      <c r="D1809" s="31" t="s">
        <v>2669</v>
      </c>
      <c r="E1809" s="23" t="s">
        <v>2732</v>
      </c>
      <c r="F1809" s="24">
        <v>40522</v>
      </c>
      <c r="G1809" s="3" t="s">
        <v>1934</v>
      </c>
      <c r="H1809" s="4" t="s">
        <v>1859</v>
      </c>
      <c r="I1809" s="4" t="s">
        <v>482</v>
      </c>
      <c r="J1809" s="16">
        <v>2889.65</v>
      </c>
      <c r="K1809" s="16">
        <v>-2889.6498679350002</v>
      </c>
      <c r="L1809" s="9">
        <v>0</v>
      </c>
      <c r="M1809" s="9">
        <v>0</v>
      </c>
      <c r="N1809" s="10">
        <v>0</v>
      </c>
      <c r="O1809" s="53">
        <f>SUM(J1809:N1809)</f>
        <v>1.320649998888257E-4</v>
      </c>
    </row>
    <row r="1810" spans="2:15" x14ac:dyDescent="0.25">
      <c r="B1810" s="51" t="s">
        <v>21</v>
      </c>
      <c r="C1810" s="3" t="s">
        <v>250</v>
      </c>
      <c r="D1810" s="31" t="s">
        <v>2669</v>
      </c>
      <c r="E1810" s="23" t="s">
        <v>2732</v>
      </c>
      <c r="F1810" s="24">
        <v>40522</v>
      </c>
      <c r="G1810" s="3" t="s">
        <v>1935</v>
      </c>
      <c r="H1810" s="4" t="s">
        <v>1843</v>
      </c>
      <c r="I1810" s="4" t="s">
        <v>66</v>
      </c>
      <c r="J1810" s="16">
        <v>501.63</v>
      </c>
      <c r="K1810" s="16">
        <v>-501.62686541699981</v>
      </c>
      <c r="L1810" s="9">
        <v>0</v>
      </c>
      <c r="M1810" s="9">
        <v>0</v>
      </c>
      <c r="N1810" s="10">
        <v>0</v>
      </c>
      <c r="O1810" s="53">
        <f>SUM(J1810:N1810)</f>
        <v>3.1345830001896502E-3</v>
      </c>
    </row>
    <row r="1811" spans="2:15" x14ac:dyDescent="0.25">
      <c r="B1811" s="51" t="s">
        <v>21</v>
      </c>
      <c r="C1811" s="3" t="s">
        <v>250</v>
      </c>
      <c r="D1811" s="31" t="s">
        <v>2669</v>
      </c>
      <c r="E1811" s="23" t="s">
        <v>2732</v>
      </c>
      <c r="F1811" s="24">
        <v>40522</v>
      </c>
      <c r="G1811" s="3" t="s">
        <v>1936</v>
      </c>
      <c r="H1811" s="4" t="s">
        <v>1841</v>
      </c>
      <c r="I1811" s="4" t="s">
        <v>39</v>
      </c>
      <c r="J1811" s="16">
        <v>735.91</v>
      </c>
      <c r="K1811" s="16">
        <v>-735.91435246900096</v>
      </c>
      <c r="L1811" s="9">
        <v>0</v>
      </c>
      <c r="M1811" s="9">
        <v>0</v>
      </c>
      <c r="N1811" s="10">
        <v>0</v>
      </c>
      <c r="O1811" s="53">
        <f>SUM(J1811:N1811)</f>
        <v>-4.3524690009917322E-3</v>
      </c>
    </row>
    <row r="1812" spans="2:15" x14ac:dyDescent="0.25">
      <c r="B1812" s="51" t="s">
        <v>21</v>
      </c>
      <c r="C1812" s="3" t="s">
        <v>250</v>
      </c>
      <c r="D1812" s="31" t="s">
        <v>2669</v>
      </c>
      <c r="E1812" s="23" t="s">
        <v>2732</v>
      </c>
      <c r="F1812" s="24">
        <v>40522</v>
      </c>
      <c r="G1812" s="3" t="s">
        <v>1937</v>
      </c>
      <c r="H1812" s="4" t="s">
        <v>1851</v>
      </c>
      <c r="I1812" s="4" t="s">
        <v>105</v>
      </c>
      <c r="J1812" s="16">
        <v>721.4</v>
      </c>
      <c r="K1812" s="16">
        <v>-721.39778025999942</v>
      </c>
      <c r="L1812" s="9">
        <v>0</v>
      </c>
      <c r="M1812" s="9">
        <v>0</v>
      </c>
      <c r="N1812" s="10">
        <v>0</v>
      </c>
      <c r="O1812" s="53">
        <f>SUM(J1812:N1812)</f>
        <v>2.2197400005552481E-3</v>
      </c>
    </row>
    <row r="1813" spans="2:15" x14ac:dyDescent="0.25">
      <c r="B1813" s="51" t="s">
        <v>21</v>
      </c>
      <c r="C1813" s="3" t="s">
        <v>250</v>
      </c>
      <c r="D1813" s="31" t="s">
        <v>2669</v>
      </c>
      <c r="E1813" s="23" t="s">
        <v>2732</v>
      </c>
      <c r="F1813" s="24">
        <v>40522</v>
      </c>
      <c r="G1813" s="3" t="s">
        <v>1938</v>
      </c>
      <c r="H1813" s="4" t="s">
        <v>1846</v>
      </c>
      <c r="I1813" s="4" t="s">
        <v>39</v>
      </c>
      <c r="J1813" s="16">
        <v>1001.08</v>
      </c>
      <c r="K1813" s="16">
        <v>-1001.0768991719991</v>
      </c>
      <c r="L1813" s="9">
        <v>0</v>
      </c>
      <c r="M1813" s="9">
        <v>0</v>
      </c>
      <c r="N1813" s="10">
        <v>0</v>
      </c>
      <c r="O1813" s="53">
        <f>SUM(J1813:N1813)</f>
        <v>3.1008280009245937E-3</v>
      </c>
    </row>
    <row r="1814" spans="2:15" x14ac:dyDescent="0.25">
      <c r="B1814" s="51" t="s">
        <v>21</v>
      </c>
      <c r="C1814" s="3" t="s">
        <v>250</v>
      </c>
      <c r="D1814" s="31" t="s">
        <v>2669</v>
      </c>
      <c r="E1814" s="23" t="s">
        <v>2732</v>
      </c>
      <c r="F1814" s="24">
        <v>40522</v>
      </c>
      <c r="G1814" s="3" t="s">
        <v>1939</v>
      </c>
      <c r="H1814" s="4" t="s">
        <v>1841</v>
      </c>
      <c r="I1814" s="4" t="s">
        <v>66</v>
      </c>
      <c r="J1814" s="16">
        <v>735.91</v>
      </c>
      <c r="K1814" s="16">
        <v>-735.91435246900096</v>
      </c>
      <c r="L1814" s="9">
        <v>0</v>
      </c>
      <c r="M1814" s="9">
        <v>0</v>
      </c>
      <c r="N1814" s="10">
        <v>0</v>
      </c>
      <c r="O1814" s="53">
        <f>SUM(J1814:N1814)</f>
        <v>-4.3524690009917322E-3</v>
      </c>
    </row>
    <row r="1815" spans="2:15" x14ac:dyDescent="0.25">
      <c r="B1815" s="51" t="s">
        <v>21</v>
      </c>
      <c r="C1815" s="3" t="s">
        <v>250</v>
      </c>
      <c r="D1815" s="31" t="s">
        <v>2669</v>
      </c>
      <c r="E1815" s="23" t="s">
        <v>2732</v>
      </c>
      <c r="F1815" s="24">
        <v>40522</v>
      </c>
      <c r="G1815" s="3" t="s">
        <v>1940</v>
      </c>
      <c r="H1815" s="4" t="s">
        <v>1841</v>
      </c>
      <c r="I1815" s="4" t="s">
        <v>1525</v>
      </c>
      <c r="J1815" s="16">
        <v>735.91</v>
      </c>
      <c r="K1815" s="16">
        <v>-735.91435246900096</v>
      </c>
      <c r="L1815" s="9">
        <v>0</v>
      </c>
      <c r="M1815" s="9">
        <v>0</v>
      </c>
      <c r="N1815" s="10">
        <v>0</v>
      </c>
      <c r="O1815" s="53">
        <f>SUM(J1815:N1815)</f>
        <v>-4.3524690009917322E-3</v>
      </c>
    </row>
    <row r="1816" spans="2:15" x14ac:dyDescent="0.25">
      <c r="B1816" s="51" t="s">
        <v>21</v>
      </c>
      <c r="C1816" s="3" t="s">
        <v>250</v>
      </c>
      <c r="D1816" s="31" t="s">
        <v>2669</v>
      </c>
      <c r="E1816" s="23" t="s">
        <v>2732</v>
      </c>
      <c r="F1816" s="24">
        <v>40522</v>
      </c>
      <c r="G1816" s="3" t="s">
        <v>1941</v>
      </c>
      <c r="H1816" s="4" t="s">
        <v>1843</v>
      </c>
      <c r="I1816" s="4" t="s">
        <v>64</v>
      </c>
      <c r="J1816" s="16">
        <v>501.63</v>
      </c>
      <c r="K1816" s="16">
        <v>-501.62686541699981</v>
      </c>
      <c r="L1816" s="9">
        <v>0</v>
      </c>
      <c r="M1816" s="9">
        <v>0</v>
      </c>
      <c r="N1816" s="10">
        <v>0</v>
      </c>
      <c r="O1816" s="53">
        <f>SUM(J1816:N1816)</f>
        <v>3.1345830001896502E-3</v>
      </c>
    </row>
    <row r="1817" spans="2:15" x14ac:dyDescent="0.25">
      <c r="B1817" s="51" t="s">
        <v>21</v>
      </c>
      <c r="C1817" s="3" t="s">
        <v>250</v>
      </c>
      <c r="D1817" s="31" t="s">
        <v>2669</v>
      </c>
      <c r="E1817" s="23" t="s">
        <v>2732</v>
      </c>
      <c r="F1817" s="24">
        <v>40522</v>
      </c>
      <c r="G1817" s="3" t="s">
        <v>1942</v>
      </c>
      <c r="H1817" s="4" t="s">
        <v>1846</v>
      </c>
      <c r="I1817" s="4" t="s">
        <v>39</v>
      </c>
      <c r="J1817" s="16">
        <v>831.74</v>
      </c>
      <c r="K1817" s="16">
        <v>-831.74319566599888</v>
      </c>
      <c r="L1817" s="9">
        <v>0</v>
      </c>
      <c r="M1817" s="9">
        <v>0</v>
      </c>
      <c r="N1817" s="10">
        <v>0</v>
      </c>
      <c r="O1817" s="53">
        <f>SUM(J1817:N1817)</f>
        <v>-3.1956659988736646E-3</v>
      </c>
    </row>
    <row r="1818" spans="2:15" x14ac:dyDescent="0.25">
      <c r="B1818" s="51" t="s">
        <v>21</v>
      </c>
      <c r="C1818" s="3" t="s">
        <v>250</v>
      </c>
      <c r="D1818" s="31" t="s">
        <v>2669</v>
      </c>
      <c r="E1818" s="23" t="s">
        <v>2732</v>
      </c>
      <c r="F1818" s="24">
        <v>40522</v>
      </c>
      <c r="G1818" s="3" t="s">
        <v>1943</v>
      </c>
      <c r="H1818" s="4" t="s">
        <v>1843</v>
      </c>
      <c r="I1818" s="4" t="s">
        <v>215</v>
      </c>
      <c r="J1818" s="16">
        <v>501.63</v>
      </c>
      <c r="K1818" s="16">
        <v>-501.62686541699981</v>
      </c>
      <c r="L1818" s="9">
        <v>0</v>
      </c>
      <c r="M1818" s="9">
        <v>0</v>
      </c>
      <c r="N1818" s="10">
        <v>0</v>
      </c>
      <c r="O1818" s="53">
        <f>SUM(J1818:N1818)</f>
        <v>3.1345830001896502E-3</v>
      </c>
    </row>
    <row r="1819" spans="2:15" x14ac:dyDescent="0.25">
      <c r="B1819" s="51" t="s">
        <v>21</v>
      </c>
      <c r="C1819" s="3" t="s">
        <v>250</v>
      </c>
      <c r="D1819" s="31" t="s">
        <v>2669</v>
      </c>
      <c r="E1819" s="23" t="s">
        <v>2732</v>
      </c>
      <c r="F1819" s="24">
        <v>40522</v>
      </c>
      <c r="G1819" s="3" t="s">
        <v>1944</v>
      </c>
      <c r="H1819" s="4" t="s">
        <v>1846</v>
      </c>
      <c r="I1819" s="4" t="s">
        <v>235</v>
      </c>
      <c r="J1819" s="16">
        <v>1001.08</v>
      </c>
      <c r="K1819" s="16">
        <v>-1001.0768991719991</v>
      </c>
      <c r="L1819" s="9">
        <v>0</v>
      </c>
      <c r="M1819" s="9">
        <v>0</v>
      </c>
      <c r="N1819" s="10">
        <v>0</v>
      </c>
      <c r="O1819" s="53">
        <f>SUM(J1819:N1819)</f>
        <v>3.1008280009245937E-3</v>
      </c>
    </row>
    <row r="1820" spans="2:15" x14ac:dyDescent="0.25">
      <c r="B1820" s="51" t="s">
        <v>21</v>
      </c>
      <c r="C1820" s="3" t="s">
        <v>250</v>
      </c>
      <c r="D1820" s="31" t="s">
        <v>2669</v>
      </c>
      <c r="E1820" s="23" t="s">
        <v>2732</v>
      </c>
      <c r="F1820" s="24">
        <v>40522</v>
      </c>
      <c r="G1820" s="3" t="s">
        <v>1945</v>
      </c>
      <c r="H1820" s="4" t="s">
        <v>1841</v>
      </c>
      <c r="I1820" s="4" t="s">
        <v>54</v>
      </c>
      <c r="J1820" s="16">
        <v>735.91</v>
      </c>
      <c r="K1820" s="16">
        <v>-735.91435246900096</v>
      </c>
      <c r="L1820" s="9">
        <v>0</v>
      </c>
      <c r="M1820" s="9">
        <v>0</v>
      </c>
      <c r="N1820" s="10">
        <v>0</v>
      </c>
      <c r="O1820" s="53">
        <f>SUM(J1820:N1820)</f>
        <v>-4.3524690009917322E-3</v>
      </c>
    </row>
    <row r="1821" spans="2:15" x14ac:dyDescent="0.25">
      <c r="B1821" s="51" t="s">
        <v>21</v>
      </c>
      <c r="C1821" s="3" t="s">
        <v>250</v>
      </c>
      <c r="D1821" s="31" t="s">
        <v>2669</v>
      </c>
      <c r="E1821" s="23" t="s">
        <v>2732</v>
      </c>
      <c r="F1821" s="24">
        <v>40522</v>
      </c>
      <c r="G1821" s="3" t="s">
        <v>1946</v>
      </c>
      <c r="H1821" s="4" t="s">
        <v>1854</v>
      </c>
      <c r="I1821" s="4" t="s">
        <v>39</v>
      </c>
      <c r="J1821" s="16">
        <v>721.4</v>
      </c>
      <c r="K1821" s="16">
        <v>-721.39778025999942</v>
      </c>
      <c r="L1821" s="9">
        <v>0</v>
      </c>
      <c r="M1821" s="9">
        <v>0</v>
      </c>
      <c r="N1821" s="10">
        <v>0</v>
      </c>
      <c r="O1821" s="53">
        <f>SUM(J1821:N1821)</f>
        <v>2.2197400005552481E-3</v>
      </c>
    </row>
    <row r="1822" spans="2:15" x14ac:dyDescent="0.25">
      <c r="B1822" s="51" t="s">
        <v>21</v>
      </c>
      <c r="C1822" s="3" t="s">
        <v>250</v>
      </c>
      <c r="D1822" s="31" t="s">
        <v>2669</v>
      </c>
      <c r="E1822" s="23" t="s">
        <v>2732</v>
      </c>
      <c r="F1822" s="24">
        <v>40522</v>
      </c>
      <c r="G1822" s="3" t="s">
        <v>1947</v>
      </c>
      <c r="H1822" s="4" t="s">
        <v>1846</v>
      </c>
      <c r="I1822" s="4" t="s">
        <v>54</v>
      </c>
      <c r="J1822" s="16">
        <v>831.74</v>
      </c>
      <c r="K1822" s="16">
        <v>-831.74319566599888</v>
      </c>
      <c r="L1822" s="9">
        <v>0</v>
      </c>
      <c r="M1822" s="9">
        <v>0</v>
      </c>
      <c r="N1822" s="10">
        <v>0</v>
      </c>
      <c r="O1822" s="53">
        <f>SUM(J1822:N1822)</f>
        <v>-3.1956659988736646E-3</v>
      </c>
    </row>
    <row r="1823" spans="2:15" x14ac:dyDescent="0.25">
      <c r="B1823" s="51" t="s">
        <v>21</v>
      </c>
      <c r="C1823" s="3" t="s">
        <v>250</v>
      </c>
      <c r="D1823" s="31" t="s">
        <v>2669</v>
      </c>
      <c r="E1823" s="23" t="s">
        <v>2732</v>
      </c>
      <c r="F1823" s="24">
        <v>40522</v>
      </c>
      <c r="G1823" s="3" t="s">
        <v>1948</v>
      </c>
      <c r="H1823" s="4" t="s">
        <v>1846</v>
      </c>
      <c r="I1823" s="4" t="s">
        <v>236</v>
      </c>
      <c r="J1823" s="16">
        <v>1001.08</v>
      </c>
      <c r="K1823" s="16">
        <v>-1001.0768991719991</v>
      </c>
      <c r="L1823" s="9">
        <v>0</v>
      </c>
      <c r="M1823" s="9">
        <v>0</v>
      </c>
      <c r="N1823" s="10">
        <v>0</v>
      </c>
      <c r="O1823" s="53">
        <f>SUM(J1823:N1823)</f>
        <v>3.1008280009245937E-3</v>
      </c>
    </row>
    <row r="1824" spans="2:15" x14ac:dyDescent="0.25">
      <c r="B1824" s="51" t="s">
        <v>21</v>
      </c>
      <c r="C1824" s="3" t="s">
        <v>250</v>
      </c>
      <c r="D1824" s="31" t="s">
        <v>2669</v>
      </c>
      <c r="E1824" s="23" t="s">
        <v>2732</v>
      </c>
      <c r="F1824" s="24">
        <v>40522</v>
      </c>
      <c r="G1824" s="3" t="s">
        <v>1949</v>
      </c>
      <c r="H1824" s="4" t="s">
        <v>1848</v>
      </c>
      <c r="I1824" s="4" t="s">
        <v>217</v>
      </c>
      <c r="J1824" s="16">
        <v>239.03</v>
      </c>
      <c r="K1824" s="16">
        <v>-239.03349137799984</v>
      </c>
      <c r="L1824" s="9">
        <v>0</v>
      </c>
      <c r="M1824" s="9">
        <v>0</v>
      </c>
      <c r="N1824" s="10">
        <v>0</v>
      </c>
      <c r="O1824" s="53">
        <f>SUM(J1824:N1824)</f>
        <v>-3.4913779998362315E-3</v>
      </c>
    </row>
    <row r="1825" spans="2:15" x14ac:dyDescent="0.25">
      <c r="B1825" s="51" t="s">
        <v>21</v>
      </c>
      <c r="C1825" s="3" t="s">
        <v>250</v>
      </c>
      <c r="D1825" s="31" t="s">
        <v>2669</v>
      </c>
      <c r="E1825" s="23" t="s">
        <v>2732</v>
      </c>
      <c r="F1825" s="24">
        <v>40522</v>
      </c>
      <c r="G1825" s="3" t="s">
        <v>1950</v>
      </c>
      <c r="H1825" s="4" t="s">
        <v>1843</v>
      </c>
      <c r="I1825" s="4" t="s">
        <v>44</v>
      </c>
      <c r="J1825" s="16">
        <v>501.63</v>
      </c>
      <c r="K1825" s="16">
        <v>-501.62686541699981</v>
      </c>
      <c r="L1825" s="9">
        <v>0</v>
      </c>
      <c r="M1825" s="9">
        <v>0</v>
      </c>
      <c r="N1825" s="10">
        <v>0</v>
      </c>
      <c r="O1825" s="53">
        <f>SUM(J1825:N1825)</f>
        <v>3.1345830001896502E-3</v>
      </c>
    </row>
    <row r="1826" spans="2:15" x14ac:dyDescent="0.25">
      <c r="B1826" s="51" t="s">
        <v>21</v>
      </c>
      <c r="C1826" s="3" t="s">
        <v>250</v>
      </c>
      <c r="D1826" s="31" t="s">
        <v>2669</v>
      </c>
      <c r="E1826" s="23" t="s">
        <v>2732</v>
      </c>
      <c r="F1826" s="24">
        <v>40522</v>
      </c>
      <c r="G1826" s="3" t="s">
        <v>1951</v>
      </c>
      <c r="H1826" s="4" t="s">
        <v>1841</v>
      </c>
      <c r="I1826" s="4" t="s">
        <v>44</v>
      </c>
      <c r="J1826" s="16">
        <v>735.91</v>
      </c>
      <c r="K1826" s="16">
        <v>-735.91435246900096</v>
      </c>
      <c r="L1826" s="9">
        <v>0</v>
      </c>
      <c r="M1826" s="9">
        <v>0</v>
      </c>
      <c r="N1826" s="10">
        <v>0</v>
      </c>
      <c r="O1826" s="53">
        <f>SUM(J1826:N1826)</f>
        <v>-4.3524690009917322E-3</v>
      </c>
    </row>
    <row r="1827" spans="2:15" x14ac:dyDescent="0.25">
      <c r="B1827" s="51" t="s">
        <v>21</v>
      </c>
      <c r="C1827" s="3" t="s">
        <v>250</v>
      </c>
      <c r="D1827" s="31" t="s">
        <v>2669</v>
      </c>
      <c r="E1827" s="23" t="s">
        <v>2732</v>
      </c>
      <c r="F1827" s="24">
        <v>40522</v>
      </c>
      <c r="G1827" s="3" t="s">
        <v>1952</v>
      </c>
      <c r="H1827" s="4" t="s">
        <v>1843</v>
      </c>
      <c r="I1827" s="4" t="s">
        <v>217</v>
      </c>
      <c r="J1827" s="16">
        <v>501.63</v>
      </c>
      <c r="K1827" s="16">
        <v>-501.62686541699981</v>
      </c>
      <c r="L1827" s="9">
        <v>0</v>
      </c>
      <c r="M1827" s="9">
        <v>0</v>
      </c>
      <c r="N1827" s="10">
        <v>0</v>
      </c>
      <c r="O1827" s="53">
        <f>SUM(J1827:N1827)</f>
        <v>3.1345830001896502E-3</v>
      </c>
    </row>
    <row r="1828" spans="2:15" x14ac:dyDescent="0.25">
      <c r="B1828" s="51" t="s">
        <v>21</v>
      </c>
      <c r="C1828" s="3" t="s">
        <v>250</v>
      </c>
      <c r="D1828" s="31" t="s">
        <v>2669</v>
      </c>
      <c r="E1828" s="23" t="s">
        <v>2732</v>
      </c>
      <c r="F1828" s="24">
        <v>40522</v>
      </c>
      <c r="G1828" s="3" t="s">
        <v>1953</v>
      </c>
      <c r="H1828" s="4" t="s">
        <v>1846</v>
      </c>
      <c r="I1828" s="4" t="s">
        <v>66</v>
      </c>
      <c r="J1828" s="16">
        <v>1001.08</v>
      </c>
      <c r="K1828" s="16">
        <v>-1001.0768991719991</v>
      </c>
      <c r="L1828" s="9">
        <v>0</v>
      </c>
      <c r="M1828" s="9">
        <v>0</v>
      </c>
      <c r="N1828" s="10">
        <v>0</v>
      </c>
      <c r="O1828" s="53">
        <f>SUM(J1828:N1828)</f>
        <v>3.1008280009245937E-3</v>
      </c>
    </row>
    <row r="1829" spans="2:15" x14ac:dyDescent="0.25">
      <c r="B1829" s="51" t="s">
        <v>21</v>
      </c>
      <c r="C1829" s="3" t="s">
        <v>250</v>
      </c>
      <c r="D1829" s="31" t="s">
        <v>2669</v>
      </c>
      <c r="E1829" s="23" t="s">
        <v>2732</v>
      </c>
      <c r="F1829" s="24">
        <v>40522</v>
      </c>
      <c r="G1829" s="3" t="s">
        <v>1954</v>
      </c>
      <c r="H1829" s="4" t="s">
        <v>1846</v>
      </c>
      <c r="I1829" s="4" t="s">
        <v>482</v>
      </c>
      <c r="J1829" s="16">
        <v>1001.08</v>
      </c>
      <c r="K1829" s="16">
        <v>-1001.0768991719991</v>
      </c>
      <c r="L1829" s="9">
        <v>0</v>
      </c>
      <c r="M1829" s="9">
        <v>0</v>
      </c>
      <c r="N1829" s="10">
        <v>0</v>
      </c>
      <c r="O1829" s="53">
        <f>SUM(J1829:N1829)</f>
        <v>3.1008280009245937E-3</v>
      </c>
    </row>
    <row r="1830" spans="2:15" x14ac:dyDescent="0.25">
      <c r="B1830" s="51" t="s">
        <v>21</v>
      </c>
      <c r="C1830" s="3" t="s">
        <v>250</v>
      </c>
      <c r="D1830" s="31" t="s">
        <v>2669</v>
      </c>
      <c r="E1830" s="23" t="s">
        <v>2732</v>
      </c>
      <c r="F1830" s="24">
        <v>40522</v>
      </c>
      <c r="G1830" s="3" t="s">
        <v>1955</v>
      </c>
      <c r="H1830" s="4" t="s">
        <v>1841</v>
      </c>
      <c r="I1830" s="4" t="s">
        <v>66</v>
      </c>
      <c r="J1830" s="16">
        <v>735.91</v>
      </c>
      <c r="K1830" s="16">
        <v>-735.91435246900096</v>
      </c>
      <c r="L1830" s="9">
        <v>0</v>
      </c>
      <c r="M1830" s="9">
        <v>0</v>
      </c>
      <c r="N1830" s="10">
        <v>0</v>
      </c>
      <c r="O1830" s="53">
        <f>SUM(J1830:N1830)</f>
        <v>-4.3524690009917322E-3</v>
      </c>
    </row>
    <row r="1831" spans="2:15" x14ac:dyDescent="0.25">
      <c r="B1831" s="51" t="s">
        <v>21</v>
      </c>
      <c r="C1831" s="3" t="s">
        <v>250</v>
      </c>
      <c r="D1831" s="31" t="s">
        <v>2669</v>
      </c>
      <c r="E1831" s="23" t="s">
        <v>2732</v>
      </c>
      <c r="F1831" s="24">
        <v>40522</v>
      </c>
      <c r="G1831" s="3" t="s">
        <v>1956</v>
      </c>
      <c r="H1831" s="4" t="s">
        <v>1843</v>
      </c>
      <c r="I1831" s="4" t="s">
        <v>482</v>
      </c>
      <c r="J1831" s="16">
        <v>501.63</v>
      </c>
      <c r="K1831" s="16">
        <v>-501.62686541699981</v>
      </c>
      <c r="L1831" s="9">
        <v>0</v>
      </c>
      <c r="M1831" s="9">
        <v>0</v>
      </c>
      <c r="N1831" s="10">
        <v>0</v>
      </c>
      <c r="O1831" s="53">
        <f>SUM(J1831:N1831)</f>
        <v>3.1345830001896502E-3</v>
      </c>
    </row>
    <row r="1832" spans="2:15" x14ac:dyDescent="0.25">
      <c r="B1832" s="51" t="s">
        <v>21</v>
      </c>
      <c r="C1832" s="3" t="s">
        <v>250</v>
      </c>
      <c r="D1832" s="31" t="s">
        <v>2669</v>
      </c>
      <c r="E1832" s="23" t="s">
        <v>2732</v>
      </c>
      <c r="F1832" s="24">
        <v>40522</v>
      </c>
      <c r="G1832" s="3" t="s">
        <v>1957</v>
      </c>
      <c r="H1832" s="4" t="s">
        <v>1848</v>
      </c>
      <c r="I1832" s="4" t="s">
        <v>66</v>
      </c>
      <c r="J1832" s="16">
        <v>239.03</v>
      </c>
      <c r="K1832" s="16">
        <v>-239.03349137799984</v>
      </c>
      <c r="L1832" s="9">
        <v>0</v>
      </c>
      <c r="M1832" s="9">
        <v>0</v>
      </c>
      <c r="N1832" s="10">
        <v>0</v>
      </c>
      <c r="O1832" s="53">
        <f>SUM(J1832:N1832)</f>
        <v>-3.4913779998362315E-3</v>
      </c>
    </row>
    <row r="1833" spans="2:15" x14ac:dyDescent="0.25">
      <c r="B1833" s="51" t="s">
        <v>21</v>
      </c>
      <c r="C1833" s="3" t="s">
        <v>250</v>
      </c>
      <c r="D1833" s="31" t="s">
        <v>2669</v>
      </c>
      <c r="E1833" s="23" t="s">
        <v>2732</v>
      </c>
      <c r="F1833" s="24">
        <v>40522</v>
      </c>
      <c r="G1833" s="3" t="s">
        <v>1958</v>
      </c>
      <c r="H1833" s="4" t="s">
        <v>1843</v>
      </c>
      <c r="I1833" s="4" t="s">
        <v>39</v>
      </c>
      <c r="J1833" s="16">
        <v>501.63</v>
      </c>
      <c r="K1833" s="16">
        <v>-501.62686541699981</v>
      </c>
      <c r="L1833" s="9">
        <v>0</v>
      </c>
      <c r="M1833" s="9">
        <v>0</v>
      </c>
      <c r="N1833" s="10">
        <v>0</v>
      </c>
      <c r="O1833" s="53">
        <f>SUM(J1833:N1833)</f>
        <v>3.1345830001896502E-3</v>
      </c>
    </row>
    <row r="1834" spans="2:15" x14ac:dyDescent="0.25">
      <c r="B1834" s="51" t="s">
        <v>21</v>
      </c>
      <c r="C1834" s="3" t="s">
        <v>250</v>
      </c>
      <c r="D1834" s="31" t="s">
        <v>2669</v>
      </c>
      <c r="E1834" s="23" t="s">
        <v>2732</v>
      </c>
      <c r="F1834" s="24">
        <v>40522</v>
      </c>
      <c r="G1834" s="3" t="s">
        <v>1959</v>
      </c>
      <c r="H1834" s="4" t="s">
        <v>1841</v>
      </c>
      <c r="I1834" s="4" t="s">
        <v>66</v>
      </c>
      <c r="J1834" s="16">
        <v>735.91</v>
      </c>
      <c r="K1834" s="16">
        <v>-735.91435246900096</v>
      </c>
      <c r="L1834" s="9">
        <v>0</v>
      </c>
      <c r="M1834" s="9">
        <v>0</v>
      </c>
      <c r="N1834" s="10">
        <v>0</v>
      </c>
      <c r="O1834" s="53">
        <f>SUM(J1834:N1834)</f>
        <v>-4.3524690009917322E-3</v>
      </c>
    </row>
    <row r="1835" spans="2:15" x14ac:dyDescent="0.25">
      <c r="B1835" s="51" t="s">
        <v>21</v>
      </c>
      <c r="C1835" s="3" t="s">
        <v>250</v>
      </c>
      <c r="D1835" s="31" t="s">
        <v>2669</v>
      </c>
      <c r="E1835" s="23" t="s">
        <v>2732</v>
      </c>
      <c r="F1835" s="24">
        <v>40522</v>
      </c>
      <c r="G1835" s="3" t="s">
        <v>1960</v>
      </c>
      <c r="H1835" s="4" t="s">
        <v>1846</v>
      </c>
      <c r="I1835" s="4" t="s">
        <v>34</v>
      </c>
      <c r="J1835" s="16">
        <v>2967.48</v>
      </c>
      <c r="K1835" s="16">
        <v>-2967.4787249319984</v>
      </c>
      <c r="L1835" s="9">
        <v>0</v>
      </c>
      <c r="M1835" s="9">
        <v>0</v>
      </c>
      <c r="N1835" s="10">
        <v>0</v>
      </c>
      <c r="O1835" s="53">
        <f>SUM(J1835:N1835)</f>
        <v>1.2750680016324623E-3</v>
      </c>
    </row>
    <row r="1836" spans="2:15" x14ac:dyDescent="0.25">
      <c r="B1836" s="51" t="s">
        <v>21</v>
      </c>
      <c r="C1836" s="3" t="s">
        <v>250</v>
      </c>
      <c r="D1836" s="31" t="s">
        <v>2669</v>
      </c>
      <c r="E1836" s="23" t="s">
        <v>2732</v>
      </c>
      <c r="F1836" s="24">
        <v>40522</v>
      </c>
      <c r="G1836" s="3" t="s">
        <v>1961</v>
      </c>
      <c r="H1836" s="4" t="s">
        <v>1846</v>
      </c>
      <c r="I1836" s="4" t="s">
        <v>42</v>
      </c>
      <c r="J1836" s="16">
        <v>831.74</v>
      </c>
      <c r="K1836" s="16">
        <v>-831.74319566599888</v>
      </c>
      <c r="L1836" s="9">
        <v>0</v>
      </c>
      <c r="M1836" s="9">
        <v>0</v>
      </c>
      <c r="N1836" s="10">
        <v>0</v>
      </c>
      <c r="O1836" s="53">
        <f>SUM(J1836:N1836)</f>
        <v>-3.1956659988736646E-3</v>
      </c>
    </row>
    <row r="1837" spans="2:15" x14ac:dyDescent="0.25">
      <c r="B1837" s="51" t="s">
        <v>21</v>
      </c>
      <c r="C1837" s="3" t="s">
        <v>250</v>
      </c>
      <c r="D1837" s="31" t="s">
        <v>2669</v>
      </c>
      <c r="E1837" s="23" t="s">
        <v>2732</v>
      </c>
      <c r="F1837" s="24">
        <v>40522</v>
      </c>
      <c r="G1837" s="3" t="s">
        <v>1962</v>
      </c>
      <c r="H1837" s="4" t="s">
        <v>1854</v>
      </c>
      <c r="I1837" s="4" t="s">
        <v>44</v>
      </c>
      <c r="J1837" s="16">
        <v>721.4</v>
      </c>
      <c r="K1837" s="16">
        <v>-721.39778025999942</v>
      </c>
      <c r="L1837" s="9">
        <v>0</v>
      </c>
      <c r="M1837" s="9">
        <v>0</v>
      </c>
      <c r="N1837" s="10">
        <v>0</v>
      </c>
      <c r="O1837" s="53">
        <f>SUM(J1837:N1837)</f>
        <v>2.2197400005552481E-3</v>
      </c>
    </row>
    <row r="1838" spans="2:15" x14ac:dyDescent="0.25">
      <c r="B1838" s="51" t="s">
        <v>21</v>
      </c>
      <c r="C1838" s="3" t="s">
        <v>250</v>
      </c>
      <c r="D1838" s="31" t="s">
        <v>2669</v>
      </c>
      <c r="E1838" s="23" t="s">
        <v>2732</v>
      </c>
      <c r="F1838" s="24">
        <v>40522</v>
      </c>
      <c r="G1838" s="3" t="s">
        <v>1963</v>
      </c>
      <c r="H1838" s="4" t="s">
        <v>1843</v>
      </c>
      <c r="I1838" s="4" t="s">
        <v>66</v>
      </c>
      <c r="J1838" s="16">
        <v>501.63</v>
      </c>
      <c r="K1838" s="16">
        <v>-501.62686541699981</v>
      </c>
      <c r="L1838" s="9">
        <v>0</v>
      </c>
      <c r="M1838" s="9">
        <v>0</v>
      </c>
      <c r="N1838" s="10">
        <v>0</v>
      </c>
      <c r="O1838" s="53">
        <f>SUM(J1838:N1838)</f>
        <v>3.1345830001896502E-3</v>
      </c>
    </row>
    <row r="1839" spans="2:15" x14ac:dyDescent="0.25">
      <c r="B1839" s="51" t="s">
        <v>21</v>
      </c>
      <c r="C1839" s="3" t="s">
        <v>250</v>
      </c>
      <c r="D1839" s="31" t="s">
        <v>2669</v>
      </c>
      <c r="E1839" s="23" t="s">
        <v>2732</v>
      </c>
      <c r="F1839" s="24">
        <v>40522</v>
      </c>
      <c r="G1839" s="3" t="s">
        <v>1964</v>
      </c>
      <c r="H1839" s="4" t="s">
        <v>1846</v>
      </c>
      <c r="I1839" s="4" t="s">
        <v>510</v>
      </c>
      <c r="J1839" s="16">
        <v>1001.08</v>
      </c>
      <c r="K1839" s="16">
        <v>-1001.0768991719991</v>
      </c>
      <c r="L1839" s="9">
        <v>0</v>
      </c>
      <c r="M1839" s="9">
        <v>0</v>
      </c>
      <c r="N1839" s="10">
        <v>0</v>
      </c>
      <c r="O1839" s="53">
        <f>SUM(J1839:N1839)</f>
        <v>3.1008280009245937E-3</v>
      </c>
    </row>
    <row r="1840" spans="2:15" x14ac:dyDescent="0.25">
      <c r="B1840" s="51" t="s">
        <v>21</v>
      </c>
      <c r="C1840" s="3" t="s">
        <v>250</v>
      </c>
      <c r="D1840" s="31" t="s">
        <v>2669</v>
      </c>
      <c r="E1840" s="23" t="s">
        <v>2732</v>
      </c>
      <c r="F1840" s="24">
        <v>40522</v>
      </c>
      <c r="G1840" s="3" t="s">
        <v>1965</v>
      </c>
      <c r="H1840" s="4" t="s">
        <v>1851</v>
      </c>
      <c r="I1840" s="4" t="s">
        <v>100</v>
      </c>
      <c r="J1840" s="16">
        <v>721.4</v>
      </c>
      <c r="K1840" s="16">
        <v>-721.39778025999942</v>
      </c>
      <c r="L1840" s="9">
        <v>0</v>
      </c>
      <c r="M1840" s="9">
        <v>0</v>
      </c>
      <c r="N1840" s="10">
        <v>0</v>
      </c>
      <c r="O1840" s="53">
        <f>SUM(J1840:N1840)</f>
        <v>2.2197400005552481E-3</v>
      </c>
    </row>
    <row r="1841" spans="2:15" x14ac:dyDescent="0.25">
      <c r="B1841" s="51" t="s">
        <v>21</v>
      </c>
      <c r="C1841" s="3" t="s">
        <v>250</v>
      </c>
      <c r="D1841" s="31" t="s">
        <v>2669</v>
      </c>
      <c r="E1841" s="23" t="s">
        <v>2732</v>
      </c>
      <c r="F1841" s="24">
        <v>40522</v>
      </c>
      <c r="G1841" s="3" t="s">
        <v>1966</v>
      </c>
      <c r="H1841" s="4" t="s">
        <v>1841</v>
      </c>
      <c r="I1841" s="4" t="s">
        <v>85</v>
      </c>
      <c r="J1841" s="16">
        <v>735.91</v>
      </c>
      <c r="K1841" s="16">
        <v>-735.91435246900096</v>
      </c>
      <c r="L1841" s="9">
        <v>0</v>
      </c>
      <c r="M1841" s="9">
        <v>0</v>
      </c>
      <c r="N1841" s="10">
        <v>0</v>
      </c>
      <c r="O1841" s="53">
        <f>SUM(J1841:N1841)</f>
        <v>-4.3524690009917322E-3</v>
      </c>
    </row>
    <row r="1842" spans="2:15" x14ac:dyDescent="0.25">
      <c r="B1842" s="51" t="s">
        <v>21</v>
      </c>
      <c r="C1842" s="3" t="s">
        <v>250</v>
      </c>
      <c r="D1842" s="31" t="s">
        <v>2669</v>
      </c>
      <c r="E1842" s="23" t="s">
        <v>2732</v>
      </c>
      <c r="F1842" s="24">
        <v>40522</v>
      </c>
      <c r="G1842" s="3" t="s">
        <v>1967</v>
      </c>
      <c r="H1842" s="4" t="s">
        <v>1841</v>
      </c>
      <c r="I1842" s="4" t="s">
        <v>1079</v>
      </c>
      <c r="J1842" s="16">
        <v>735.91</v>
      </c>
      <c r="K1842" s="16">
        <v>-735.91435246900096</v>
      </c>
      <c r="L1842" s="9">
        <v>0</v>
      </c>
      <c r="M1842" s="9">
        <v>0</v>
      </c>
      <c r="N1842" s="10">
        <v>0</v>
      </c>
      <c r="O1842" s="53">
        <f>SUM(J1842:N1842)</f>
        <v>-4.3524690009917322E-3</v>
      </c>
    </row>
    <row r="1843" spans="2:15" x14ac:dyDescent="0.25">
      <c r="B1843" s="51" t="s">
        <v>21</v>
      </c>
      <c r="C1843" s="3" t="s">
        <v>250</v>
      </c>
      <c r="D1843" s="31" t="s">
        <v>2669</v>
      </c>
      <c r="E1843" s="23" t="s">
        <v>2732</v>
      </c>
      <c r="F1843" s="24">
        <v>40522</v>
      </c>
      <c r="G1843" s="3" t="s">
        <v>1968</v>
      </c>
      <c r="H1843" s="4" t="s">
        <v>1848</v>
      </c>
      <c r="I1843" s="4" t="s">
        <v>30</v>
      </c>
      <c r="J1843" s="16">
        <v>239.03</v>
      </c>
      <c r="K1843" s="16">
        <v>-239.03349137799984</v>
      </c>
      <c r="L1843" s="9">
        <v>0</v>
      </c>
      <c r="M1843" s="9">
        <v>0</v>
      </c>
      <c r="N1843" s="10">
        <v>0</v>
      </c>
      <c r="O1843" s="53">
        <f>SUM(J1843:N1843)</f>
        <v>-3.4913779998362315E-3</v>
      </c>
    </row>
    <row r="1844" spans="2:15" x14ac:dyDescent="0.25">
      <c r="B1844" s="51" t="s">
        <v>21</v>
      </c>
      <c r="C1844" s="3" t="s">
        <v>250</v>
      </c>
      <c r="D1844" s="31" t="s">
        <v>2669</v>
      </c>
      <c r="E1844" s="23" t="s">
        <v>2732</v>
      </c>
      <c r="F1844" s="24">
        <v>40522</v>
      </c>
      <c r="G1844" s="3" t="s">
        <v>1969</v>
      </c>
      <c r="H1844" s="4" t="s">
        <v>1846</v>
      </c>
      <c r="I1844" s="4" t="s">
        <v>215</v>
      </c>
      <c r="J1844" s="16">
        <v>1001.08</v>
      </c>
      <c r="K1844" s="16">
        <v>-1001.0768991719991</v>
      </c>
      <c r="L1844" s="9">
        <v>0</v>
      </c>
      <c r="M1844" s="9">
        <v>0</v>
      </c>
      <c r="N1844" s="10">
        <v>0</v>
      </c>
      <c r="O1844" s="53">
        <f>SUM(J1844:N1844)</f>
        <v>3.1008280009245937E-3</v>
      </c>
    </row>
    <row r="1845" spans="2:15" x14ac:dyDescent="0.25">
      <c r="B1845" s="51" t="s">
        <v>21</v>
      </c>
      <c r="C1845" s="3" t="s">
        <v>250</v>
      </c>
      <c r="D1845" s="31" t="s">
        <v>2669</v>
      </c>
      <c r="E1845" s="23" t="s">
        <v>2732</v>
      </c>
      <c r="F1845" s="24">
        <v>40522</v>
      </c>
      <c r="G1845" s="3" t="s">
        <v>1970</v>
      </c>
      <c r="H1845" s="4" t="s">
        <v>1851</v>
      </c>
      <c r="I1845" s="4" t="s">
        <v>39</v>
      </c>
      <c r="J1845" s="16">
        <v>721.4</v>
      </c>
      <c r="K1845" s="16">
        <v>-721.39778025999942</v>
      </c>
      <c r="L1845" s="9">
        <v>0</v>
      </c>
      <c r="M1845" s="9">
        <v>0</v>
      </c>
      <c r="N1845" s="10">
        <v>0</v>
      </c>
      <c r="O1845" s="53">
        <f>SUM(J1845:N1845)</f>
        <v>2.2197400005552481E-3</v>
      </c>
    </row>
    <row r="1846" spans="2:15" x14ac:dyDescent="0.25">
      <c r="B1846" s="51" t="s">
        <v>21</v>
      </c>
      <c r="C1846" s="3" t="s">
        <v>250</v>
      </c>
      <c r="D1846" s="31" t="s">
        <v>2669</v>
      </c>
      <c r="E1846" s="23" t="s">
        <v>2732</v>
      </c>
      <c r="F1846" s="24">
        <v>40522</v>
      </c>
      <c r="G1846" s="3" t="s">
        <v>1971</v>
      </c>
      <c r="H1846" s="4" t="s">
        <v>1851</v>
      </c>
      <c r="I1846" s="4" t="s">
        <v>42</v>
      </c>
      <c r="J1846" s="16">
        <v>721.4</v>
      </c>
      <c r="K1846" s="16">
        <v>-721.39778025999942</v>
      </c>
      <c r="L1846" s="9">
        <v>0</v>
      </c>
      <c r="M1846" s="9">
        <v>0</v>
      </c>
      <c r="N1846" s="10">
        <v>0</v>
      </c>
      <c r="O1846" s="53">
        <f>SUM(J1846:N1846)</f>
        <v>2.2197400005552481E-3</v>
      </c>
    </row>
    <row r="1847" spans="2:15" x14ac:dyDescent="0.25">
      <c r="B1847" s="51" t="s">
        <v>21</v>
      </c>
      <c r="C1847" s="3" t="s">
        <v>250</v>
      </c>
      <c r="D1847" s="31" t="s">
        <v>2669</v>
      </c>
      <c r="E1847" s="23" t="s">
        <v>2732</v>
      </c>
      <c r="F1847" s="24">
        <v>40522</v>
      </c>
      <c r="G1847" s="3" t="s">
        <v>1972</v>
      </c>
      <c r="H1847" s="4" t="s">
        <v>1843</v>
      </c>
      <c r="I1847" s="4" t="s">
        <v>383</v>
      </c>
      <c r="J1847" s="16">
        <v>501.63</v>
      </c>
      <c r="K1847" s="16">
        <v>-501.62686541699981</v>
      </c>
      <c r="L1847" s="9">
        <v>0</v>
      </c>
      <c r="M1847" s="9">
        <v>0</v>
      </c>
      <c r="N1847" s="10">
        <v>0</v>
      </c>
      <c r="O1847" s="53">
        <f>SUM(J1847:N1847)</f>
        <v>3.1345830001896502E-3</v>
      </c>
    </row>
    <row r="1848" spans="2:15" x14ac:dyDescent="0.25">
      <c r="B1848" s="51" t="s">
        <v>21</v>
      </c>
      <c r="C1848" s="3" t="s">
        <v>250</v>
      </c>
      <c r="D1848" s="31" t="s">
        <v>2669</v>
      </c>
      <c r="E1848" s="23" t="s">
        <v>2732</v>
      </c>
      <c r="F1848" s="24">
        <v>40522</v>
      </c>
      <c r="G1848" s="3" t="s">
        <v>1973</v>
      </c>
      <c r="H1848" s="4" t="s">
        <v>1859</v>
      </c>
      <c r="I1848" s="4" t="s">
        <v>233</v>
      </c>
      <c r="J1848" s="16">
        <v>2889.65</v>
      </c>
      <c r="K1848" s="16">
        <v>-2889.6498679350002</v>
      </c>
      <c r="L1848" s="9">
        <v>0</v>
      </c>
      <c r="M1848" s="9">
        <v>0</v>
      </c>
      <c r="N1848" s="10">
        <v>0</v>
      </c>
      <c r="O1848" s="53">
        <f>SUM(J1848:N1848)</f>
        <v>1.320649998888257E-4</v>
      </c>
    </row>
    <row r="1849" spans="2:15" x14ac:dyDescent="0.25">
      <c r="B1849" s="51" t="s">
        <v>21</v>
      </c>
      <c r="C1849" s="3" t="s">
        <v>250</v>
      </c>
      <c r="D1849" s="31" t="s">
        <v>2669</v>
      </c>
      <c r="E1849" s="23" t="s">
        <v>2732</v>
      </c>
      <c r="F1849" s="24">
        <v>40522</v>
      </c>
      <c r="G1849" s="3" t="s">
        <v>1974</v>
      </c>
      <c r="H1849" s="4" t="s">
        <v>1851</v>
      </c>
      <c r="I1849" s="4" t="s">
        <v>387</v>
      </c>
      <c r="J1849" s="16">
        <v>721.4</v>
      </c>
      <c r="K1849" s="16">
        <v>-721.39778025999942</v>
      </c>
      <c r="L1849" s="9">
        <v>0</v>
      </c>
      <c r="M1849" s="9">
        <v>0</v>
      </c>
      <c r="N1849" s="10">
        <v>0</v>
      </c>
      <c r="O1849" s="53">
        <f>SUM(J1849:N1849)</f>
        <v>2.2197400005552481E-3</v>
      </c>
    </row>
    <row r="1850" spans="2:15" x14ac:dyDescent="0.25">
      <c r="B1850" s="51" t="s">
        <v>21</v>
      </c>
      <c r="C1850" s="3" t="s">
        <v>250</v>
      </c>
      <c r="D1850" s="31" t="s">
        <v>2669</v>
      </c>
      <c r="E1850" s="23" t="s">
        <v>2732</v>
      </c>
      <c r="F1850" s="24">
        <v>40522</v>
      </c>
      <c r="G1850" s="3" t="s">
        <v>1975</v>
      </c>
      <c r="H1850" s="4" t="s">
        <v>1851</v>
      </c>
      <c r="I1850" s="4" t="s">
        <v>150</v>
      </c>
      <c r="J1850" s="16">
        <v>721.4</v>
      </c>
      <c r="K1850" s="16">
        <v>-721.39778025999942</v>
      </c>
      <c r="L1850" s="9">
        <v>0</v>
      </c>
      <c r="M1850" s="9">
        <v>0</v>
      </c>
      <c r="N1850" s="10">
        <v>0</v>
      </c>
      <c r="O1850" s="53">
        <f>SUM(J1850:N1850)</f>
        <v>2.2197400005552481E-3</v>
      </c>
    </row>
    <row r="1851" spans="2:15" x14ac:dyDescent="0.25">
      <c r="B1851" s="51" t="s">
        <v>21</v>
      </c>
      <c r="C1851" s="3" t="s">
        <v>250</v>
      </c>
      <c r="D1851" s="31" t="s">
        <v>2669</v>
      </c>
      <c r="E1851" s="23" t="s">
        <v>2732</v>
      </c>
      <c r="F1851" s="24">
        <v>40522</v>
      </c>
      <c r="G1851" s="3" t="s">
        <v>1976</v>
      </c>
      <c r="H1851" s="4" t="s">
        <v>1846</v>
      </c>
      <c r="I1851" s="4" t="s">
        <v>217</v>
      </c>
      <c r="J1851" s="16">
        <v>1001.08</v>
      </c>
      <c r="K1851" s="16">
        <v>-1001.0768991719991</v>
      </c>
      <c r="L1851" s="9">
        <v>0</v>
      </c>
      <c r="M1851" s="9">
        <v>0</v>
      </c>
      <c r="N1851" s="10">
        <v>0</v>
      </c>
      <c r="O1851" s="53">
        <f>SUM(J1851:N1851)</f>
        <v>3.1008280009245937E-3</v>
      </c>
    </row>
    <row r="1852" spans="2:15" x14ac:dyDescent="0.25">
      <c r="B1852" s="51" t="s">
        <v>21</v>
      </c>
      <c r="C1852" s="3" t="s">
        <v>250</v>
      </c>
      <c r="D1852" s="31" t="s">
        <v>2669</v>
      </c>
      <c r="E1852" s="23" t="s">
        <v>2732</v>
      </c>
      <c r="F1852" s="24">
        <v>40522</v>
      </c>
      <c r="G1852" s="3" t="s">
        <v>1977</v>
      </c>
      <c r="H1852" s="4" t="s">
        <v>1846</v>
      </c>
      <c r="I1852" s="4" t="s">
        <v>414</v>
      </c>
      <c r="J1852" s="16">
        <v>1001.08</v>
      </c>
      <c r="K1852" s="16">
        <v>-1001.0768991719991</v>
      </c>
      <c r="L1852" s="9">
        <v>0</v>
      </c>
      <c r="M1852" s="9">
        <v>0</v>
      </c>
      <c r="N1852" s="10">
        <v>0</v>
      </c>
      <c r="O1852" s="53">
        <f>SUM(J1852:N1852)</f>
        <v>3.1008280009245937E-3</v>
      </c>
    </row>
    <row r="1853" spans="2:15" x14ac:dyDescent="0.25">
      <c r="B1853" s="51" t="s">
        <v>21</v>
      </c>
      <c r="C1853" s="3" t="s">
        <v>250</v>
      </c>
      <c r="D1853" s="31" t="s">
        <v>2669</v>
      </c>
      <c r="E1853" s="23" t="s">
        <v>2732</v>
      </c>
      <c r="F1853" s="24">
        <v>40522</v>
      </c>
      <c r="G1853" s="3" t="s">
        <v>1978</v>
      </c>
      <c r="H1853" s="4" t="s">
        <v>1851</v>
      </c>
      <c r="I1853" s="4" t="s">
        <v>227</v>
      </c>
      <c r="J1853" s="16">
        <v>721.4</v>
      </c>
      <c r="K1853" s="16">
        <v>-721.39778025999942</v>
      </c>
      <c r="L1853" s="9">
        <v>0</v>
      </c>
      <c r="M1853" s="9">
        <v>0</v>
      </c>
      <c r="N1853" s="10">
        <v>0</v>
      </c>
      <c r="O1853" s="53">
        <f>SUM(J1853:N1853)</f>
        <v>2.2197400005552481E-3</v>
      </c>
    </row>
    <row r="1854" spans="2:15" x14ac:dyDescent="0.25">
      <c r="B1854" s="51" t="s">
        <v>21</v>
      </c>
      <c r="C1854" s="3" t="s">
        <v>250</v>
      </c>
      <c r="D1854" s="31" t="s">
        <v>2669</v>
      </c>
      <c r="E1854" s="23" t="s">
        <v>2732</v>
      </c>
      <c r="F1854" s="24">
        <v>40522</v>
      </c>
      <c r="G1854" s="3" t="s">
        <v>1979</v>
      </c>
      <c r="H1854" s="4" t="s">
        <v>1841</v>
      </c>
      <c r="I1854" s="4" t="s">
        <v>219</v>
      </c>
      <c r="J1854" s="16">
        <v>735.91</v>
      </c>
      <c r="K1854" s="16">
        <v>-735.91435246900096</v>
      </c>
      <c r="L1854" s="9">
        <v>0</v>
      </c>
      <c r="M1854" s="9">
        <v>0</v>
      </c>
      <c r="N1854" s="10">
        <v>0</v>
      </c>
      <c r="O1854" s="53">
        <f>SUM(J1854:N1854)</f>
        <v>-4.3524690009917322E-3</v>
      </c>
    </row>
    <row r="1855" spans="2:15" x14ac:dyDescent="0.25">
      <c r="B1855" s="51" t="s">
        <v>21</v>
      </c>
      <c r="C1855" s="3" t="s">
        <v>250</v>
      </c>
      <c r="D1855" s="31" t="s">
        <v>2669</v>
      </c>
      <c r="E1855" s="23" t="s">
        <v>2732</v>
      </c>
      <c r="F1855" s="24">
        <v>40522</v>
      </c>
      <c r="G1855" s="3" t="s">
        <v>1980</v>
      </c>
      <c r="H1855" s="4" t="s">
        <v>1841</v>
      </c>
      <c r="I1855" s="4" t="s">
        <v>201</v>
      </c>
      <c r="J1855" s="16">
        <v>735.91</v>
      </c>
      <c r="K1855" s="16">
        <v>-735.91435246900096</v>
      </c>
      <c r="L1855" s="9">
        <v>0</v>
      </c>
      <c r="M1855" s="9">
        <v>0</v>
      </c>
      <c r="N1855" s="10">
        <v>0</v>
      </c>
      <c r="O1855" s="53">
        <f>SUM(J1855:N1855)</f>
        <v>-4.3524690009917322E-3</v>
      </c>
    </row>
    <row r="1856" spans="2:15" x14ac:dyDescent="0.25">
      <c r="B1856" s="51" t="s">
        <v>21</v>
      </c>
      <c r="C1856" s="3" t="s">
        <v>250</v>
      </c>
      <c r="D1856" s="31" t="s">
        <v>2669</v>
      </c>
      <c r="E1856" s="23" t="s">
        <v>2732</v>
      </c>
      <c r="F1856" s="24">
        <v>40522</v>
      </c>
      <c r="G1856" s="3" t="s">
        <v>1981</v>
      </c>
      <c r="H1856" s="4" t="s">
        <v>1851</v>
      </c>
      <c r="I1856" s="4" t="s">
        <v>160</v>
      </c>
      <c r="J1856" s="16">
        <v>721.4</v>
      </c>
      <c r="K1856" s="16">
        <v>-721.39778025999942</v>
      </c>
      <c r="L1856" s="9">
        <v>0</v>
      </c>
      <c r="M1856" s="9">
        <v>0</v>
      </c>
      <c r="N1856" s="10">
        <v>0</v>
      </c>
      <c r="O1856" s="53">
        <f>SUM(J1856:N1856)</f>
        <v>2.2197400005552481E-3</v>
      </c>
    </row>
    <row r="1857" spans="2:15" x14ac:dyDescent="0.25">
      <c r="B1857" s="51" t="s">
        <v>21</v>
      </c>
      <c r="C1857" s="3" t="s">
        <v>250</v>
      </c>
      <c r="D1857" s="31" t="s">
        <v>2669</v>
      </c>
      <c r="E1857" s="23" t="s">
        <v>2732</v>
      </c>
      <c r="F1857" s="24">
        <v>40522</v>
      </c>
      <c r="G1857" s="3" t="s">
        <v>1982</v>
      </c>
      <c r="H1857" s="4" t="s">
        <v>1925</v>
      </c>
      <c r="I1857" s="4" t="s">
        <v>387</v>
      </c>
      <c r="J1857" s="16">
        <v>735.91</v>
      </c>
      <c r="K1857" s="16">
        <v>-735.91435246900096</v>
      </c>
      <c r="L1857" s="9">
        <v>0</v>
      </c>
      <c r="M1857" s="9">
        <v>0</v>
      </c>
      <c r="N1857" s="10">
        <v>0</v>
      </c>
      <c r="O1857" s="53">
        <f>SUM(J1857:N1857)</f>
        <v>-4.3524690009917322E-3</v>
      </c>
    </row>
    <row r="1858" spans="2:15" x14ac:dyDescent="0.25">
      <c r="B1858" s="51" t="s">
        <v>21</v>
      </c>
      <c r="C1858" s="3" t="s">
        <v>250</v>
      </c>
      <c r="D1858" s="31" t="s">
        <v>2669</v>
      </c>
      <c r="E1858" s="23" t="s">
        <v>2732</v>
      </c>
      <c r="F1858" s="24">
        <v>40522</v>
      </c>
      <c r="G1858" s="3" t="s">
        <v>1983</v>
      </c>
      <c r="H1858" s="4" t="s">
        <v>1843</v>
      </c>
      <c r="I1858" s="4" t="s">
        <v>387</v>
      </c>
      <c r="J1858" s="16">
        <v>501.63</v>
      </c>
      <c r="K1858" s="16">
        <v>-501.62686541699981</v>
      </c>
      <c r="L1858" s="9">
        <v>0</v>
      </c>
      <c r="M1858" s="9">
        <v>0</v>
      </c>
      <c r="N1858" s="10">
        <v>0</v>
      </c>
      <c r="O1858" s="53">
        <f>SUM(J1858:N1858)</f>
        <v>3.1345830001896502E-3</v>
      </c>
    </row>
    <row r="1859" spans="2:15" x14ac:dyDescent="0.25">
      <c r="B1859" s="51" t="s">
        <v>21</v>
      </c>
      <c r="C1859" s="3" t="s">
        <v>250</v>
      </c>
      <c r="D1859" s="31" t="s">
        <v>2669</v>
      </c>
      <c r="E1859" s="23" t="s">
        <v>2732</v>
      </c>
      <c r="F1859" s="24">
        <v>40522</v>
      </c>
      <c r="G1859" s="3" t="s">
        <v>1984</v>
      </c>
      <c r="H1859" s="4" t="s">
        <v>1843</v>
      </c>
      <c r="I1859" s="4" t="s">
        <v>387</v>
      </c>
      <c r="J1859" s="16">
        <v>501.63</v>
      </c>
      <c r="K1859" s="16">
        <v>-501.62686541699981</v>
      </c>
      <c r="L1859" s="9">
        <v>0</v>
      </c>
      <c r="M1859" s="9">
        <v>0</v>
      </c>
      <c r="N1859" s="10">
        <v>0</v>
      </c>
      <c r="O1859" s="53">
        <f>SUM(J1859:N1859)</f>
        <v>3.1345830001896502E-3</v>
      </c>
    </row>
    <row r="1860" spans="2:15" x14ac:dyDescent="0.25">
      <c r="B1860" s="51" t="s">
        <v>21</v>
      </c>
      <c r="C1860" s="3" t="s">
        <v>250</v>
      </c>
      <c r="D1860" s="31" t="s">
        <v>2669</v>
      </c>
      <c r="E1860" s="23" t="s">
        <v>2732</v>
      </c>
      <c r="F1860" s="24">
        <v>40522</v>
      </c>
      <c r="G1860" s="3" t="s">
        <v>1985</v>
      </c>
      <c r="H1860" s="4" t="s">
        <v>1841</v>
      </c>
      <c r="I1860" s="4" t="s">
        <v>1621</v>
      </c>
      <c r="J1860" s="16">
        <v>735.91</v>
      </c>
      <c r="K1860" s="16">
        <v>-735.91435246900096</v>
      </c>
      <c r="L1860" s="9">
        <v>0</v>
      </c>
      <c r="M1860" s="9">
        <v>0</v>
      </c>
      <c r="N1860" s="10">
        <v>0</v>
      </c>
      <c r="O1860" s="53">
        <f>SUM(J1860:N1860)</f>
        <v>-4.3524690009917322E-3</v>
      </c>
    </row>
    <row r="1861" spans="2:15" x14ac:dyDescent="0.25">
      <c r="B1861" s="51" t="s">
        <v>21</v>
      </c>
      <c r="C1861" s="3" t="s">
        <v>250</v>
      </c>
      <c r="D1861" s="31" t="s">
        <v>2669</v>
      </c>
      <c r="E1861" s="23" t="s">
        <v>2732</v>
      </c>
      <c r="F1861" s="24">
        <v>40522</v>
      </c>
      <c r="G1861" s="3" t="s">
        <v>1986</v>
      </c>
      <c r="H1861" s="4" t="s">
        <v>1841</v>
      </c>
      <c r="I1861" s="4" t="s">
        <v>201</v>
      </c>
      <c r="J1861" s="16">
        <v>546.59</v>
      </c>
      <c r="K1861" s="16">
        <v>-546.59216428100058</v>
      </c>
      <c r="L1861" s="9">
        <v>0</v>
      </c>
      <c r="M1861" s="9">
        <v>0</v>
      </c>
      <c r="N1861" s="10">
        <v>0</v>
      </c>
      <c r="O1861" s="53">
        <f>SUM(J1861:N1861)</f>
        <v>-2.1642810005459978E-3</v>
      </c>
    </row>
    <row r="1862" spans="2:15" x14ac:dyDescent="0.25">
      <c r="B1862" s="51" t="s">
        <v>21</v>
      </c>
      <c r="C1862" s="3" t="s">
        <v>250</v>
      </c>
      <c r="D1862" s="31" t="s">
        <v>2669</v>
      </c>
      <c r="E1862" s="23" t="s">
        <v>2732</v>
      </c>
      <c r="F1862" s="24">
        <v>40522</v>
      </c>
      <c r="G1862" s="3" t="s">
        <v>1987</v>
      </c>
      <c r="H1862" s="4" t="s">
        <v>1851</v>
      </c>
      <c r="I1862" s="4" t="s">
        <v>1058</v>
      </c>
      <c r="J1862" s="16">
        <v>721.4</v>
      </c>
      <c r="K1862" s="16">
        <v>-721.39778025999942</v>
      </c>
      <c r="L1862" s="9">
        <v>0</v>
      </c>
      <c r="M1862" s="9">
        <v>0</v>
      </c>
      <c r="N1862" s="10">
        <v>0</v>
      </c>
      <c r="O1862" s="53">
        <f>SUM(J1862:N1862)</f>
        <v>2.2197400005552481E-3</v>
      </c>
    </row>
    <row r="1863" spans="2:15" x14ac:dyDescent="0.25">
      <c r="B1863" s="51" t="s">
        <v>21</v>
      </c>
      <c r="C1863" s="3" t="s">
        <v>250</v>
      </c>
      <c r="D1863" s="31" t="s">
        <v>2669</v>
      </c>
      <c r="E1863" s="23" t="s">
        <v>2732</v>
      </c>
      <c r="F1863" s="24">
        <v>40522</v>
      </c>
      <c r="G1863" s="3" t="s">
        <v>1988</v>
      </c>
      <c r="H1863" s="4" t="s">
        <v>1851</v>
      </c>
      <c r="I1863" s="4" t="s">
        <v>66</v>
      </c>
      <c r="J1863" s="16">
        <v>721.4</v>
      </c>
      <c r="K1863" s="16">
        <v>-721.39778025999942</v>
      </c>
      <c r="L1863" s="9">
        <v>0</v>
      </c>
      <c r="M1863" s="9">
        <v>0</v>
      </c>
      <c r="N1863" s="10">
        <v>0</v>
      </c>
      <c r="O1863" s="53">
        <f>SUM(J1863:N1863)</f>
        <v>2.2197400005552481E-3</v>
      </c>
    </row>
    <row r="1864" spans="2:15" x14ac:dyDescent="0.25">
      <c r="B1864" s="51" t="s">
        <v>21</v>
      </c>
      <c r="C1864" s="3" t="s">
        <v>250</v>
      </c>
      <c r="D1864" s="31" t="s">
        <v>2669</v>
      </c>
      <c r="E1864" s="23" t="s">
        <v>2732</v>
      </c>
      <c r="F1864" s="24">
        <v>40522</v>
      </c>
      <c r="G1864" s="3" t="s">
        <v>1989</v>
      </c>
      <c r="H1864" s="4" t="s">
        <v>1846</v>
      </c>
      <c r="I1864" s="4" t="s">
        <v>75</v>
      </c>
      <c r="J1864" s="16">
        <v>1001.08</v>
      </c>
      <c r="K1864" s="16">
        <v>-1001.0768991719991</v>
      </c>
      <c r="L1864" s="9">
        <v>0</v>
      </c>
      <c r="M1864" s="9">
        <v>0</v>
      </c>
      <c r="N1864" s="10">
        <v>0</v>
      </c>
      <c r="O1864" s="53">
        <f>SUM(J1864:N1864)</f>
        <v>3.1008280009245937E-3</v>
      </c>
    </row>
    <row r="1865" spans="2:15" x14ac:dyDescent="0.25">
      <c r="B1865" s="51" t="s">
        <v>21</v>
      </c>
      <c r="C1865" s="3" t="s">
        <v>250</v>
      </c>
      <c r="D1865" s="31" t="s">
        <v>2669</v>
      </c>
      <c r="E1865" s="23" t="s">
        <v>2732</v>
      </c>
      <c r="F1865" s="24">
        <v>40522</v>
      </c>
      <c r="G1865" s="3" t="s">
        <v>1990</v>
      </c>
      <c r="H1865" s="4" t="s">
        <v>1846</v>
      </c>
      <c r="I1865" s="4" t="s">
        <v>44</v>
      </c>
      <c r="J1865" s="16">
        <v>1001.08</v>
      </c>
      <c r="K1865" s="16">
        <v>-1001.0768991719991</v>
      </c>
      <c r="L1865" s="9">
        <v>0</v>
      </c>
      <c r="M1865" s="9">
        <v>0</v>
      </c>
      <c r="N1865" s="10">
        <v>0</v>
      </c>
      <c r="O1865" s="53">
        <f>SUM(J1865:N1865)</f>
        <v>3.1008280009245937E-3</v>
      </c>
    </row>
    <row r="1866" spans="2:15" x14ac:dyDescent="0.25">
      <c r="B1866" s="51" t="s">
        <v>21</v>
      </c>
      <c r="C1866" s="3" t="s">
        <v>250</v>
      </c>
      <c r="D1866" s="31" t="s">
        <v>2669</v>
      </c>
      <c r="E1866" s="23" t="s">
        <v>2732</v>
      </c>
      <c r="F1866" s="24">
        <v>40522</v>
      </c>
      <c r="G1866" s="3" t="s">
        <v>1991</v>
      </c>
      <c r="H1866" s="4" t="s">
        <v>1841</v>
      </c>
      <c r="I1866" s="4" t="s">
        <v>66</v>
      </c>
      <c r="J1866" s="16">
        <v>735.91</v>
      </c>
      <c r="K1866" s="16">
        <v>-735.91435246900096</v>
      </c>
      <c r="L1866" s="9">
        <v>0</v>
      </c>
      <c r="M1866" s="9">
        <v>0</v>
      </c>
      <c r="N1866" s="10">
        <v>0</v>
      </c>
      <c r="O1866" s="53">
        <f>SUM(J1866:N1866)</f>
        <v>-4.3524690009917322E-3</v>
      </c>
    </row>
    <row r="1867" spans="2:15" x14ac:dyDescent="0.25">
      <c r="B1867" s="51" t="s">
        <v>21</v>
      </c>
      <c r="C1867" s="3" t="s">
        <v>250</v>
      </c>
      <c r="D1867" s="31" t="s">
        <v>2669</v>
      </c>
      <c r="E1867" s="23" t="s">
        <v>2732</v>
      </c>
      <c r="F1867" s="24">
        <v>40522</v>
      </c>
      <c r="G1867" s="3" t="s">
        <v>1992</v>
      </c>
      <c r="H1867" s="4" t="s">
        <v>1851</v>
      </c>
      <c r="I1867" s="4" t="s">
        <v>414</v>
      </c>
      <c r="J1867" s="16">
        <v>721.4</v>
      </c>
      <c r="K1867" s="16">
        <v>-721.39778025999942</v>
      </c>
      <c r="L1867" s="9">
        <v>0</v>
      </c>
      <c r="M1867" s="9">
        <v>0</v>
      </c>
      <c r="N1867" s="10">
        <v>0</v>
      </c>
      <c r="O1867" s="53">
        <f>SUM(J1867:N1867)</f>
        <v>2.2197400005552481E-3</v>
      </c>
    </row>
    <row r="1868" spans="2:15" x14ac:dyDescent="0.25">
      <c r="B1868" s="51" t="s">
        <v>21</v>
      </c>
      <c r="C1868" s="3" t="s">
        <v>250</v>
      </c>
      <c r="D1868" s="31" t="s">
        <v>2669</v>
      </c>
      <c r="E1868" s="23" t="s">
        <v>2732</v>
      </c>
      <c r="F1868" s="24">
        <v>40522</v>
      </c>
      <c r="G1868" s="3" t="s">
        <v>1993</v>
      </c>
      <c r="H1868" s="4" t="s">
        <v>1846</v>
      </c>
      <c r="I1868" s="4" t="s">
        <v>39</v>
      </c>
      <c r="J1868" s="16">
        <v>1001.08</v>
      </c>
      <c r="K1868" s="16">
        <v>-1001.0768991719991</v>
      </c>
      <c r="L1868" s="9">
        <v>0</v>
      </c>
      <c r="M1868" s="9">
        <v>0</v>
      </c>
      <c r="N1868" s="10">
        <v>0</v>
      </c>
      <c r="O1868" s="53">
        <f>SUM(J1868:N1868)</f>
        <v>3.1008280009245937E-3</v>
      </c>
    </row>
    <row r="1869" spans="2:15" x14ac:dyDescent="0.25">
      <c r="B1869" s="51" t="s">
        <v>21</v>
      </c>
      <c r="C1869" s="3" t="s">
        <v>250</v>
      </c>
      <c r="D1869" s="31" t="s">
        <v>2669</v>
      </c>
      <c r="E1869" s="23" t="s">
        <v>2732</v>
      </c>
      <c r="F1869" s="24">
        <v>40522</v>
      </c>
      <c r="G1869" s="3" t="s">
        <v>1994</v>
      </c>
      <c r="H1869" s="4" t="s">
        <v>1846</v>
      </c>
      <c r="I1869" s="4" t="s">
        <v>54</v>
      </c>
      <c r="J1869" s="16">
        <v>1001.08</v>
      </c>
      <c r="K1869" s="16">
        <v>-1001.0768991719991</v>
      </c>
      <c r="L1869" s="9">
        <v>0</v>
      </c>
      <c r="M1869" s="9">
        <v>0</v>
      </c>
      <c r="N1869" s="10">
        <v>0</v>
      </c>
      <c r="O1869" s="53">
        <f>SUM(J1869:N1869)</f>
        <v>3.1008280009245937E-3</v>
      </c>
    </row>
    <row r="1870" spans="2:15" x14ac:dyDescent="0.25">
      <c r="B1870" s="51" t="s">
        <v>21</v>
      </c>
      <c r="C1870" s="3" t="s">
        <v>250</v>
      </c>
      <c r="D1870" s="31" t="s">
        <v>2669</v>
      </c>
      <c r="E1870" s="23" t="s">
        <v>2732</v>
      </c>
      <c r="F1870" s="24">
        <v>40522</v>
      </c>
      <c r="G1870" s="3" t="s">
        <v>1995</v>
      </c>
      <c r="H1870" s="4" t="s">
        <v>1895</v>
      </c>
      <c r="I1870" s="4" t="s">
        <v>387</v>
      </c>
      <c r="J1870" s="16">
        <v>3515.43</v>
      </c>
      <c r="K1870" s="16">
        <v>-3515.4295548370046</v>
      </c>
      <c r="L1870" s="9">
        <v>0</v>
      </c>
      <c r="M1870" s="9">
        <v>0</v>
      </c>
      <c r="N1870" s="10">
        <v>0</v>
      </c>
      <c r="O1870" s="53">
        <f>SUM(J1870:N1870)</f>
        <v>4.4516299522001646E-4</v>
      </c>
    </row>
    <row r="1871" spans="2:15" x14ac:dyDescent="0.25">
      <c r="B1871" s="51" t="s">
        <v>21</v>
      </c>
      <c r="C1871" s="3" t="s">
        <v>250</v>
      </c>
      <c r="D1871" s="31" t="s">
        <v>2669</v>
      </c>
      <c r="E1871" s="23" t="s">
        <v>2732</v>
      </c>
      <c r="F1871" s="24">
        <v>40522</v>
      </c>
      <c r="G1871" s="3" t="s">
        <v>1996</v>
      </c>
      <c r="H1871" s="4" t="s">
        <v>1841</v>
      </c>
      <c r="I1871" s="4" t="s">
        <v>30</v>
      </c>
      <c r="J1871" s="16">
        <v>546.59</v>
      </c>
      <c r="K1871" s="16">
        <v>-546.59216428100058</v>
      </c>
      <c r="L1871" s="9">
        <v>0</v>
      </c>
      <c r="M1871" s="9">
        <v>0</v>
      </c>
      <c r="N1871" s="10">
        <v>0</v>
      </c>
      <c r="O1871" s="53">
        <f>SUM(J1871:N1871)</f>
        <v>-2.1642810005459978E-3</v>
      </c>
    </row>
    <row r="1872" spans="2:15" x14ac:dyDescent="0.25">
      <c r="B1872" s="51" t="s">
        <v>21</v>
      </c>
      <c r="C1872" s="3" t="s">
        <v>250</v>
      </c>
      <c r="D1872" s="31" t="s">
        <v>2669</v>
      </c>
      <c r="E1872" s="23" t="s">
        <v>2732</v>
      </c>
      <c r="F1872" s="24">
        <v>40522</v>
      </c>
      <c r="G1872" s="3" t="s">
        <v>1997</v>
      </c>
      <c r="H1872" s="4" t="s">
        <v>1859</v>
      </c>
      <c r="I1872" s="4" t="s">
        <v>220</v>
      </c>
      <c r="J1872" s="16">
        <v>2889.65</v>
      </c>
      <c r="K1872" s="16">
        <v>-2889.6498679350002</v>
      </c>
      <c r="L1872" s="9">
        <v>0</v>
      </c>
      <c r="M1872" s="9">
        <v>0</v>
      </c>
      <c r="N1872" s="10">
        <v>0</v>
      </c>
      <c r="O1872" s="53">
        <f>SUM(J1872:N1872)</f>
        <v>1.320649998888257E-4</v>
      </c>
    </row>
    <row r="1873" spans="2:15" x14ac:dyDescent="0.25">
      <c r="B1873" s="51" t="s">
        <v>21</v>
      </c>
      <c r="C1873" s="3" t="s">
        <v>250</v>
      </c>
      <c r="D1873" s="31" t="s">
        <v>2669</v>
      </c>
      <c r="E1873" s="23" t="s">
        <v>2732</v>
      </c>
      <c r="F1873" s="24">
        <v>40522</v>
      </c>
      <c r="G1873" s="3" t="s">
        <v>1998</v>
      </c>
      <c r="H1873" s="4" t="s">
        <v>1851</v>
      </c>
      <c r="I1873" s="4" t="s">
        <v>215</v>
      </c>
      <c r="J1873" s="16">
        <v>721.4</v>
      </c>
      <c r="K1873" s="16">
        <v>-721.39778025999942</v>
      </c>
      <c r="L1873" s="9">
        <v>0</v>
      </c>
      <c r="M1873" s="9">
        <v>0</v>
      </c>
      <c r="N1873" s="10">
        <v>0</v>
      </c>
      <c r="O1873" s="53">
        <f>SUM(J1873:N1873)</f>
        <v>2.2197400005552481E-3</v>
      </c>
    </row>
    <row r="1874" spans="2:15" x14ac:dyDescent="0.25">
      <c r="B1874" s="51" t="s">
        <v>21</v>
      </c>
      <c r="C1874" s="3" t="s">
        <v>250</v>
      </c>
      <c r="D1874" s="31" t="s">
        <v>2669</v>
      </c>
      <c r="E1874" s="23" t="s">
        <v>2732</v>
      </c>
      <c r="F1874" s="24">
        <v>40522</v>
      </c>
      <c r="G1874" s="3" t="s">
        <v>1999</v>
      </c>
      <c r="H1874" s="4" t="s">
        <v>1841</v>
      </c>
      <c r="I1874" s="4" t="s">
        <v>54</v>
      </c>
      <c r="J1874" s="16">
        <v>735.91</v>
      </c>
      <c r="K1874" s="16">
        <v>-735.91435246900096</v>
      </c>
      <c r="L1874" s="9">
        <v>0</v>
      </c>
      <c r="M1874" s="9">
        <v>0</v>
      </c>
      <c r="N1874" s="10">
        <v>0</v>
      </c>
      <c r="O1874" s="53">
        <f>SUM(J1874:N1874)</f>
        <v>-4.3524690009917322E-3</v>
      </c>
    </row>
    <row r="1875" spans="2:15" x14ac:dyDescent="0.25">
      <c r="B1875" s="51" t="s">
        <v>21</v>
      </c>
      <c r="C1875" s="3" t="s">
        <v>250</v>
      </c>
      <c r="D1875" s="31" t="s">
        <v>2669</v>
      </c>
      <c r="E1875" s="23" t="s">
        <v>2732</v>
      </c>
      <c r="F1875" s="24">
        <v>40522</v>
      </c>
      <c r="G1875" s="3" t="s">
        <v>2000</v>
      </c>
      <c r="H1875" s="4" t="s">
        <v>1846</v>
      </c>
      <c r="I1875" s="4" t="s">
        <v>44</v>
      </c>
      <c r="J1875" s="16">
        <v>1001.08</v>
      </c>
      <c r="K1875" s="16">
        <v>-1001.0768991719991</v>
      </c>
      <c r="L1875" s="9">
        <v>0</v>
      </c>
      <c r="M1875" s="9">
        <v>0</v>
      </c>
      <c r="N1875" s="10">
        <v>0</v>
      </c>
      <c r="O1875" s="53">
        <f>SUM(J1875:N1875)</f>
        <v>3.1008280009245937E-3</v>
      </c>
    </row>
    <row r="1876" spans="2:15" x14ac:dyDescent="0.25">
      <c r="B1876" s="51" t="s">
        <v>21</v>
      </c>
      <c r="C1876" s="3" t="s">
        <v>250</v>
      </c>
      <c r="D1876" s="31" t="s">
        <v>2669</v>
      </c>
      <c r="E1876" s="23" t="s">
        <v>2732</v>
      </c>
      <c r="F1876" s="24">
        <v>40522</v>
      </c>
      <c r="G1876" s="3" t="s">
        <v>2001</v>
      </c>
      <c r="H1876" s="4" t="s">
        <v>2002</v>
      </c>
      <c r="I1876" s="4" t="s">
        <v>75</v>
      </c>
      <c r="J1876" s="16">
        <v>3515.43</v>
      </c>
      <c r="K1876" s="16">
        <v>-3515.4295548370046</v>
      </c>
      <c r="L1876" s="9">
        <v>0</v>
      </c>
      <c r="M1876" s="9">
        <v>0</v>
      </c>
      <c r="N1876" s="10">
        <v>0</v>
      </c>
      <c r="O1876" s="53">
        <f>SUM(J1876:N1876)</f>
        <v>4.4516299522001646E-4</v>
      </c>
    </row>
    <row r="1877" spans="2:15" x14ac:dyDescent="0.25">
      <c r="B1877" s="51" t="s">
        <v>21</v>
      </c>
      <c r="C1877" s="3" t="s">
        <v>250</v>
      </c>
      <c r="D1877" s="31" t="s">
        <v>2669</v>
      </c>
      <c r="E1877" s="23" t="s">
        <v>2732</v>
      </c>
      <c r="F1877" s="24">
        <v>40522</v>
      </c>
      <c r="G1877" s="3" t="s">
        <v>2003</v>
      </c>
      <c r="H1877" s="4" t="s">
        <v>1895</v>
      </c>
      <c r="I1877" s="4" t="s">
        <v>39</v>
      </c>
      <c r="J1877" s="16">
        <v>3515.43</v>
      </c>
      <c r="K1877" s="16">
        <v>-3515.4295548370046</v>
      </c>
      <c r="L1877" s="9">
        <v>0</v>
      </c>
      <c r="M1877" s="9">
        <v>0</v>
      </c>
      <c r="N1877" s="10">
        <v>0</v>
      </c>
      <c r="O1877" s="53">
        <f>SUM(J1877:N1877)</f>
        <v>4.4516299522001646E-4</v>
      </c>
    </row>
    <row r="1878" spans="2:15" x14ac:dyDescent="0.25">
      <c r="B1878" s="51" t="s">
        <v>21</v>
      </c>
      <c r="C1878" s="3" t="s">
        <v>250</v>
      </c>
      <c r="D1878" s="31" t="s">
        <v>2669</v>
      </c>
      <c r="E1878" s="23" t="s">
        <v>2732</v>
      </c>
      <c r="F1878" s="24">
        <v>40522</v>
      </c>
      <c r="G1878" s="3" t="s">
        <v>2004</v>
      </c>
      <c r="H1878" s="4" t="s">
        <v>1851</v>
      </c>
      <c r="I1878" s="4" t="s">
        <v>414</v>
      </c>
      <c r="J1878" s="16">
        <v>721.4</v>
      </c>
      <c r="K1878" s="16">
        <v>-721.39778025999942</v>
      </c>
      <c r="L1878" s="9">
        <v>0</v>
      </c>
      <c r="M1878" s="9">
        <v>0</v>
      </c>
      <c r="N1878" s="10">
        <v>0</v>
      </c>
      <c r="O1878" s="53">
        <f>SUM(J1878:N1878)</f>
        <v>2.2197400005552481E-3</v>
      </c>
    </row>
    <row r="1879" spans="2:15" x14ac:dyDescent="0.25">
      <c r="B1879" s="51" t="s">
        <v>21</v>
      </c>
      <c r="C1879" s="3" t="s">
        <v>250</v>
      </c>
      <c r="D1879" s="31" t="s">
        <v>2669</v>
      </c>
      <c r="E1879" s="23" t="s">
        <v>2732</v>
      </c>
      <c r="F1879" s="24">
        <v>40522</v>
      </c>
      <c r="G1879" s="3" t="s">
        <v>2005</v>
      </c>
      <c r="H1879" s="4" t="s">
        <v>1846</v>
      </c>
      <c r="I1879" s="4" t="s">
        <v>32</v>
      </c>
      <c r="J1879" s="16">
        <v>1001.08</v>
      </c>
      <c r="K1879" s="16">
        <v>-1001.0768991719991</v>
      </c>
      <c r="L1879" s="9">
        <v>0</v>
      </c>
      <c r="M1879" s="9">
        <v>0</v>
      </c>
      <c r="N1879" s="10">
        <v>0</v>
      </c>
      <c r="O1879" s="53">
        <f>SUM(J1879:N1879)</f>
        <v>3.1008280009245937E-3</v>
      </c>
    </row>
    <row r="1880" spans="2:15" x14ac:dyDescent="0.25">
      <c r="B1880" s="51" t="s">
        <v>21</v>
      </c>
      <c r="C1880" s="3" t="s">
        <v>250</v>
      </c>
      <c r="D1880" s="31" t="s">
        <v>2669</v>
      </c>
      <c r="E1880" s="23" t="s">
        <v>2732</v>
      </c>
      <c r="F1880" s="24">
        <v>40522</v>
      </c>
      <c r="G1880" s="3" t="s">
        <v>2006</v>
      </c>
      <c r="H1880" s="4" t="s">
        <v>1851</v>
      </c>
      <c r="I1880" s="4" t="s">
        <v>42</v>
      </c>
      <c r="J1880" s="16">
        <v>721.4</v>
      </c>
      <c r="K1880" s="16">
        <v>-721.39778025999942</v>
      </c>
      <c r="L1880" s="9">
        <v>0</v>
      </c>
      <c r="M1880" s="9">
        <v>0</v>
      </c>
      <c r="N1880" s="10">
        <v>0</v>
      </c>
      <c r="O1880" s="53">
        <f>SUM(J1880:N1880)</f>
        <v>2.2197400005552481E-3</v>
      </c>
    </row>
    <row r="1881" spans="2:15" x14ac:dyDescent="0.25">
      <c r="B1881" s="51" t="s">
        <v>21</v>
      </c>
      <c r="C1881" s="3" t="s">
        <v>250</v>
      </c>
      <c r="D1881" s="31" t="s">
        <v>2669</v>
      </c>
      <c r="E1881" s="23" t="s">
        <v>2732</v>
      </c>
      <c r="F1881" s="24">
        <v>40522</v>
      </c>
      <c r="G1881" s="3" t="s">
        <v>2007</v>
      </c>
      <c r="H1881" s="4" t="s">
        <v>1905</v>
      </c>
      <c r="I1881" s="4" t="s">
        <v>201</v>
      </c>
      <c r="J1881" s="16">
        <v>2230</v>
      </c>
      <c r="K1881" s="16">
        <v>-2230.0049569999996</v>
      </c>
      <c r="L1881" s="9">
        <v>0</v>
      </c>
      <c r="M1881" s="9">
        <v>0</v>
      </c>
      <c r="N1881" s="10">
        <v>0</v>
      </c>
      <c r="O1881" s="53">
        <f>SUM(J1881:N1881)</f>
        <v>-4.9569999996492697E-3</v>
      </c>
    </row>
    <row r="1882" spans="2:15" x14ac:dyDescent="0.25">
      <c r="B1882" s="51" t="s">
        <v>21</v>
      </c>
      <c r="C1882" s="3" t="s">
        <v>250</v>
      </c>
      <c r="D1882" s="31" t="s">
        <v>2669</v>
      </c>
      <c r="E1882" s="23" t="s">
        <v>2732</v>
      </c>
      <c r="F1882" s="24">
        <v>40522</v>
      </c>
      <c r="G1882" s="3" t="s">
        <v>2008</v>
      </c>
      <c r="H1882" s="4" t="s">
        <v>1841</v>
      </c>
      <c r="I1882" s="4" t="s">
        <v>482</v>
      </c>
      <c r="J1882" s="16">
        <v>735.91</v>
      </c>
      <c r="K1882" s="16">
        <v>-735.91435246900096</v>
      </c>
      <c r="L1882" s="9">
        <v>0</v>
      </c>
      <c r="M1882" s="9">
        <v>0</v>
      </c>
      <c r="N1882" s="10">
        <v>0</v>
      </c>
      <c r="O1882" s="53">
        <f>SUM(J1882:N1882)</f>
        <v>-4.3524690009917322E-3</v>
      </c>
    </row>
    <row r="1883" spans="2:15" x14ac:dyDescent="0.25">
      <c r="B1883" s="51" t="s">
        <v>21</v>
      </c>
      <c r="C1883" s="3" t="s">
        <v>250</v>
      </c>
      <c r="D1883" s="31" t="s">
        <v>2669</v>
      </c>
      <c r="E1883" s="23" t="s">
        <v>2732</v>
      </c>
      <c r="F1883" s="24">
        <v>40522</v>
      </c>
      <c r="G1883" s="3" t="s">
        <v>2009</v>
      </c>
      <c r="H1883" s="4" t="s">
        <v>2010</v>
      </c>
      <c r="I1883" s="4" t="s">
        <v>44</v>
      </c>
      <c r="J1883" s="16">
        <v>239.03</v>
      </c>
      <c r="K1883" s="16">
        <v>-239.03349137799984</v>
      </c>
      <c r="L1883" s="9">
        <v>0</v>
      </c>
      <c r="M1883" s="9">
        <v>0</v>
      </c>
      <c r="N1883" s="10">
        <v>0</v>
      </c>
      <c r="O1883" s="53">
        <f>SUM(J1883:N1883)</f>
        <v>-3.4913779998362315E-3</v>
      </c>
    </row>
    <row r="1884" spans="2:15" x14ac:dyDescent="0.25">
      <c r="B1884" s="51" t="s">
        <v>21</v>
      </c>
      <c r="C1884" s="3" t="s">
        <v>250</v>
      </c>
      <c r="D1884" s="31" t="s">
        <v>2669</v>
      </c>
      <c r="E1884" s="23" t="s">
        <v>2732</v>
      </c>
      <c r="F1884" s="24">
        <v>40522</v>
      </c>
      <c r="G1884" s="3" t="s">
        <v>2011</v>
      </c>
      <c r="H1884" s="4" t="s">
        <v>1846</v>
      </c>
      <c r="I1884" s="4" t="s">
        <v>51</v>
      </c>
      <c r="J1884" s="16">
        <v>1001.08</v>
      </c>
      <c r="K1884" s="16">
        <v>-1001.0768991719991</v>
      </c>
      <c r="L1884" s="9">
        <v>0</v>
      </c>
      <c r="M1884" s="9">
        <v>0</v>
      </c>
      <c r="N1884" s="10">
        <v>0</v>
      </c>
      <c r="O1884" s="53">
        <f>SUM(J1884:N1884)</f>
        <v>3.1008280009245937E-3</v>
      </c>
    </row>
    <row r="1885" spans="2:15" x14ac:dyDescent="0.25">
      <c r="B1885" s="51" t="s">
        <v>21</v>
      </c>
      <c r="C1885" s="3" t="s">
        <v>250</v>
      </c>
      <c r="D1885" s="31" t="s">
        <v>2669</v>
      </c>
      <c r="E1885" s="23" t="s">
        <v>2732</v>
      </c>
      <c r="F1885" s="24">
        <v>40522</v>
      </c>
      <c r="G1885" s="3" t="s">
        <v>2012</v>
      </c>
      <c r="H1885" s="4" t="s">
        <v>1841</v>
      </c>
      <c r="I1885" s="4" t="s">
        <v>44</v>
      </c>
      <c r="J1885" s="16">
        <v>735.91</v>
      </c>
      <c r="K1885" s="16">
        <v>-735.91435246900096</v>
      </c>
      <c r="L1885" s="9">
        <v>0</v>
      </c>
      <c r="M1885" s="9">
        <v>0</v>
      </c>
      <c r="N1885" s="10">
        <v>0</v>
      </c>
      <c r="O1885" s="53">
        <f>SUM(J1885:N1885)</f>
        <v>-4.3524690009917322E-3</v>
      </c>
    </row>
    <row r="1886" spans="2:15" x14ac:dyDescent="0.25">
      <c r="B1886" s="51" t="s">
        <v>21</v>
      </c>
      <c r="C1886" s="3" t="s">
        <v>250</v>
      </c>
      <c r="D1886" s="31" t="s">
        <v>2669</v>
      </c>
      <c r="E1886" s="23" t="s">
        <v>2732</v>
      </c>
      <c r="F1886" s="24">
        <v>40522</v>
      </c>
      <c r="G1886" s="3" t="s">
        <v>2013</v>
      </c>
      <c r="H1886" s="4" t="s">
        <v>1846</v>
      </c>
      <c r="I1886" s="4" t="s">
        <v>30</v>
      </c>
      <c r="J1886" s="16">
        <v>1001.08</v>
      </c>
      <c r="K1886" s="16">
        <v>-1001.0768991719991</v>
      </c>
      <c r="L1886" s="9">
        <v>0</v>
      </c>
      <c r="M1886" s="9">
        <v>0</v>
      </c>
      <c r="N1886" s="10">
        <v>0</v>
      </c>
      <c r="O1886" s="53">
        <f>SUM(J1886:N1886)</f>
        <v>3.1008280009245937E-3</v>
      </c>
    </row>
    <row r="1887" spans="2:15" x14ac:dyDescent="0.25">
      <c r="B1887" s="51" t="s">
        <v>21</v>
      </c>
      <c r="C1887" s="3" t="s">
        <v>250</v>
      </c>
      <c r="D1887" s="31" t="s">
        <v>2669</v>
      </c>
      <c r="E1887" s="23" t="s">
        <v>2732</v>
      </c>
      <c r="F1887" s="24">
        <v>40522</v>
      </c>
      <c r="G1887" s="3" t="s">
        <v>2014</v>
      </c>
      <c r="H1887" s="4" t="s">
        <v>1846</v>
      </c>
      <c r="I1887" s="4" t="s">
        <v>231</v>
      </c>
      <c r="J1887" s="16">
        <v>831.74</v>
      </c>
      <c r="K1887" s="16">
        <v>-831.74319566599888</v>
      </c>
      <c r="L1887" s="9">
        <v>0</v>
      </c>
      <c r="M1887" s="9">
        <v>0</v>
      </c>
      <c r="N1887" s="10">
        <v>0</v>
      </c>
      <c r="O1887" s="53">
        <f>SUM(J1887:N1887)</f>
        <v>-3.1956659988736646E-3</v>
      </c>
    </row>
    <row r="1888" spans="2:15" x14ac:dyDescent="0.25">
      <c r="B1888" s="51" t="s">
        <v>21</v>
      </c>
      <c r="C1888" s="3" t="s">
        <v>250</v>
      </c>
      <c r="D1888" s="31" t="s">
        <v>2669</v>
      </c>
      <c r="E1888" s="23" t="s">
        <v>2732</v>
      </c>
      <c r="F1888" s="24">
        <v>40522</v>
      </c>
      <c r="G1888" s="3" t="s">
        <v>2015</v>
      </c>
      <c r="H1888" s="4" t="s">
        <v>1841</v>
      </c>
      <c r="I1888" s="4" t="s">
        <v>510</v>
      </c>
      <c r="J1888" s="16">
        <v>735.91</v>
      </c>
      <c r="K1888" s="16">
        <v>-735.91435246900096</v>
      </c>
      <c r="L1888" s="9">
        <v>0</v>
      </c>
      <c r="M1888" s="9">
        <v>0</v>
      </c>
      <c r="N1888" s="10">
        <v>0</v>
      </c>
      <c r="O1888" s="53">
        <f>SUM(J1888:N1888)</f>
        <v>-4.3524690009917322E-3</v>
      </c>
    </row>
    <row r="1889" spans="2:15" x14ac:dyDescent="0.25">
      <c r="B1889" s="51" t="s">
        <v>21</v>
      </c>
      <c r="C1889" s="3" t="s">
        <v>250</v>
      </c>
      <c r="D1889" s="31" t="s">
        <v>2669</v>
      </c>
      <c r="E1889" s="23" t="s">
        <v>2732</v>
      </c>
      <c r="F1889" s="24">
        <v>40522</v>
      </c>
      <c r="G1889" s="3" t="s">
        <v>2016</v>
      </c>
      <c r="H1889" s="4" t="s">
        <v>1848</v>
      </c>
      <c r="I1889" s="4" t="s">
        <v>34</v>
      </c>
      <c r="J1889" s="16">
        <v>239.03</v>
      </c>
      <c r="K1889" s="16">
        <v>-239.03349137799984</v>
      </c>
      <c r="L1889" s="9">
        <v>0</v>
      </c>
      <c r="M1889" s="9">
        <v>0</v>
      </c>
      <c r="N1889" s="10">
        <v>0</v>
      </c>
      <c r="O1889" s="53">
        <f>SUM(J1889:N1889)</f>
        <v>-3.4913779998362315E-3</v>
      </c>
    </row>
    <row r="1890" spans="2:15" x14ac:dyDescent="0.25">
      <c r="B1890" s="51" t="s">
        <v>21</v>
      </c>
      <c r="C1890" s="3" t="s">
        <v>250</v>
      </c>
      <c r="D1890" s="31" t="s">
        <v>2669</v>
      </c>
      <c r="E1890" s="23" t="s">
        <v>2732</v>
      </c>
      <c r="F1890" s="24">
        <v>40522</v>
      </c>
      <c r="G1890" s="3" t="s">
        <v>2017</v>
      </c>
      <c r="H1890" s="4" t="s">
        <v>1848</v>
      </c>
      <c r="I1890" s="4" t="s">
        <v>51</v>
      </c>
      <c r="J1890" s="16">
        <v>239.03</v>
      </c>
      <c r="K1890" s="16">
        <v>-239.03349137799984</v>
      </c>
      <c r="L1890" s="9">
        <v>0</v>
      </c>
      <c r="M1890" s="9">
        <v>0</v>
      </c>
      <c r="N1890" s="10">
        <v>0</v>
      </c>
      <c r="O1890" s="53">
        <f>SUM(J1890:N1890)</f>
        <v>-3.4913779998362315E-3</v>
      </c>
    </row>
    <row r="1891" spans="2:15" x14ac:dyDescent="0.25">
      <c r="B1891" s="51" t="s">
        <v>21</v>
      </c>
      <c r="C1891" s="3" t="s">
        <v>250</v>
      </c>
      <c r="D1891" s="31" t="s">
        <v>2669</v>
      </c>
      <c r="E1891" s="23" t="s">
        <v>2732</v>
      </c>
      <c r="F1891" s="24">
        <v>40522</v>
      </c>
      <c r="G1891" s="3" t="s">
        <v>2018</v>
      </c>
      <c r="H1891" s="4" t="s">
        <v>1848</v>
      </c>
      <c r="I1891" s="4" t="s">
        <v>221</v>
      </c>
      <c r="J1891" s="16">
        <v>239.03</v>
      </c>
      <c r="K1891" s="16">
        <v>-239.03349137799984</v>
      </c>
      <c r="L1891" s="9">
        <v>0</v>
      </c>
      <c r="M1891" s="9">
        <v>0</v>
      </c>
      <c r="N1891" s="10">
        <v>0</v>
      </c>
      <c r="O1891" s="53">
        <f>SUM(J1891:N1891)</f>
        <v>-3.4913779998362315E-3</v>
      </c>
    </row>
    <row r="1892" spans="2:15" x14ac:dyDescent="0.25">
      <c r="B1892" s="51" t="s">
        <v>21</v>
      </c>
      <c r="C1892" s="3" t="s">
        <v>250</v>
      </c>
      <c r="D1892" s="31" t="s">
        <v>2669</v>
      </c>
      <c r="E1892" s="23" t="s">
        <v>2732</v>
      </c>
      <c r="F1892" s="24">
        <v>40522</v>
      </c>
      <c r="G1892" s="3" t="s">
        <v>2019</v>
      </c>
      <c r="H1892" s="4" t="s">
        <v>1925</v>
      </c>
      <c r="I1892" s="4" t="s">
        <v>85</v>
      </c>
      <c r="J1892" s="16">
        <v>546.59</v>
      </c>
      <c r="K1892" s="16">
        <v>-546.59216428100058</v>
      </c>
      <c r="L1892" s="9">
        <v>0</v>
      </c>
      <c r="M1892" s="9">
        <v>0</v>
      </c>
      <c r="N1892" s="10">
        <v>0</v>
      </c>
      <c r="O1892" s="53">
        <f>SUM(J1892:N1892)</f>
        <v>-2.1642810005459978E-3</v>
      </c>
    </row>
    <row r="1893" spans="2:15" x14ac:dyDescent="0.25">
      <c r="B1893" s="51" t="s">
        <v>21</v>
      </c>
      <c r="C1893" s="3" t="s">
        <v>250</v>
      </c>
      <c r="D1893" s="31" t="s">
        <v>2669</v>
      </c>
      <c r="E1893" s="23" t="s">
        <v>2732</v>
      </c>
      <c r="F1893" s="24">
        <v>40522</v>
      </c>
      <c r="G1893" s="3" t="s">
        <v>2020</v>
      </c>
      <c r="H1893" s="4" t="s">
        <v>1846</v>
      </c>
      <c r="I1893" s="4" t="s">
        <v>66</v>
      </c>
      <c r="J1893" s="16">
        <v>1001.08</v>
      </c>
      <c r="K1893" s="16">
        <v>-1001.0768991719991</v>
      </c>
      <c r="L1893" s="9">
        <v>0</v>
      </c>
      <c r="M1893" s="9">
        <v>0</v>
      </c>
      <c r="N1893" s="10">
        <v>0</v>
      </c>
      <c r="O1893" s="53">
        <f>SUM(J1893:N1893)</f>
        <v>3.1008280009245937E-3</v>
      </c>
    </row>
    <row r="1894" spans="2:15" x14ac:dyDescent="0.25">
      <c r="B1894" s="51" t="s">
        <v>21</v>
      </c>
      <c r="C1894" s="3" t="s">
        <v>250</v>
      </c>
      <c r="D1894" s="31" t="s">
        <v>2669</v>
      </c>
      <c r="E1894" s="23" t="s">
        <v>2732</v>
      </c>
      <c r="F1894" s="24">
        <v>40522</v>
      </c>
      <c r="G1894" s="3" t="s">
        <v>2021</v>
      </c>
      <c r="H1894" s="4" t="s">
        <v>1859</v>
      </c>
      <c r="I1894" s="4" t="s">
        <v>39</v>
      </c>
      <c r="J1894" s="16">
        <v>2889.65</v>
      </c>
      <c r="K1894" s="16">
        <v>-2889.6498679350002</v>
      </c>
      <c r="L1894" s="9">
        <v>0</v>
      </c>
      <c r="M1894" s="9">
        <v>0</v>
      </c>
      <c r="N1894" s="10">
        <v>0</v>
      </c>
      <c r="O1894" s="53">
        <f>SUM(J1894:N1894)</f>
        <v>1.320649998888257E-4</v>
      </c>
    </row>
    <row r="1895" spans="2:15" x14ac:dyDescent="0.25">
      <c r="B1895" s="51" t="s">
        <v>21</v>
      </c>
      <c r="C1895" s="3" t="s">
        <v>250</v>
      </c>
      <c r="D1895" s="31" t="s">
        <v>2669</v>
      </c>
      <c r="E1895" s="23" t="s">
        <v>2732</v>
      </c>
      <c r="F1895" s="24">
        <v>40522</v>
      </c>
      <c r="G1895" s="3" t="s">
        <v>2022</v>
      </c>
      <c r="H1895" s="4" t="s">
        <v>1848</v>
      </c>
      <c r="I1895" s="4" t="s">
        <v>235</v>
      </c>
      <c r="J1895" s="16">
        <v>239.03</v>
      </c>
      <c r="K1895" s="16">
        <v>-239.03349137799984</v>
      </c>
      <c r="L1895" s="9">
        <v>0</v>
      </c>
      <c r="M1895" s="9">
        <v>0</v>
      </c>
      <c r="N1895" s="10">
        <v>0</v>
      </c>
      <c r="O1895" s="53">
        <f>SUM(J1895:N1895)</f>
        <v>-3.4913779998362315E-3</v>
      </c>
    </row>
    <row r="1896" spans="2:15" x14ac:dyDescent="0.25">
      <c r="B1896" s="51" t="s">
        <v>21</v>
      </c>
      <c r="C1896" s="3" t="s">
        <v>250</v>
      </c>
      <c r="D1896" s="31" t="s">
        <v>2669</v>
      </c>
      <c r="E1896" s="23" t="s">
        <v>2732</v>
      </c>
      <c r="F1896" s="24">
        <v>40522</v>
      </c>
      <c r="G1896" s="3" t="s">
        <v>2023</v>
      </c>
      <c r="H1896" s="4" t="s">
        <v>1925</v>
      </c>
      <c r="I1896" s="4" t="s">
        <v>221</v>
      </c>
      <c r="J1896" s="16">
        <v>735.91</v>
      </c>
      <c r="K1896" s="16">
        <v>-735.91435246900096</v>
      </c>
      <c r="L1896" s="9">
        <v>0</v>
      </c>
      <c r="M1896" s="9">
        <v>0</v>
      </c>
      <c r="N1896" s="10">
        <v>0</v>
      </c>
      <c r="O1896" s="53">
        <f>SUM(J1896:N1896)</f>
        <v>-4.3524690009917322E-3</v>
      </c>
    </row>
    <row r="1897" spans="2:15" x14ac:dyDescent="0.25">
      <c r="B1897" s="51" t="s">
        <v>21</v>
      </c>
      <c r="C1897" s="3" t="s">
        <v>250</v>
      </c>
      <c r="D1897" s="31" t="s">
        <v>2669</v>
      </c>
      <c r="E1897" s="23" t="s">
        <v>2732</v>
      </c>
      <c r="F1897" s="24">
        <v>40522</v>
      </c>
      <c r="G1897" s="3" t="s">
        <v>2024</v>
      </c>
      <c r="H1897" s="4" t="s">
        <v>2025</v>
      </c>
      <c r="I1897" s="4" t="s">
        <v>235</v>
      </c>
      <c r="J1897" s="16">
        <v>239.03</v>
      </c>
      <c r="K1897" s="16">
        <v>-239.03349137799984</v>
      </c>
      <c r="L1897" s="9">
        <v>0</v>
      </c>
      <c r="M1897" s="9">
        <v>0</v>
      </c>
      <c r="N1897" s="10">
        <v>0</v>
      </c>
      <c r="O1897" s="53">
        <f>SUM(J1897:N1897)</f>
        <v>-3.4913779998362315E-3</v>
      </c>
    </row>
    <row r="1898" spans="2:15" x14ac:dyDescent="0.25">
      <c r="B1898" s="51" t="s">
        <v>21</v>
      </c>
      <c r="C1898" s="3" t="s">
        <v>250</v>
      </c>
      <c r="D1898" s="31" t="s">
        <v>2669</v>
      </c>
      <c r="E1898" s="23" t="s">
        <v>2732</v>
      </c>
      <c r="F1898" s="24">
        <v>40522</v>
      </c>
      <c r="G1898" s="3" t="s">
        <v>2026</v>
      </c>
      <c r="H1898" s="4" t="s">
        <v>1843</v>
      </c>
      <c r="I1898" s="4" t="s">
        <v>387</v>
      </c>
      <c r="J1898" s="16">
        <v>501.63</v>
      </c>
      <c r="K1898" s="16">
        <v>-501.62686541699981</v>
      </c>
      <c r="L1898" s="9">
        <v>0</v>
      </c>
      <c r="M1898" s="9">
        <v>0</v>
      </c>
      <c r="N1898" s="10">
        <v>0</v>
      </c>
      <c r="O1898" s="53">
        <f>SUM(J1898:N1898)</f>
        <v>3.1345830001896502E-3</v>
      </c>
    </row>
    <row r="1899" spans="2:15" x14ac:dyDescent="0.25">
      <c r="B1899" s="51" t="s">
        <v>21</v>
      </c>
      <c r="C1899" s="3" t="s">
        <v>250</v>
      </c>
      <c r="D1899" s="31" t="s">
        <v>2669</v>
      </c>
      <c r="E1899" s="23" t="s">
        <v>2732</v>
      </c>
      <c r="F1899" s="24">
        <v>40522</v>
      </c>
      <c r="G1899" s="3" t="s">
        <v>2027</v>
      </c>
      <c r="H1899" s="4" t="s">
        <v>1851</v>
      </c>
      <c r="I1899" s="4" t="s">
        <v>227</v>
      </c>
      <c r="J1899" s="16">
        <v>721.4</v>
      </c>
      <c r="K1899" s="16">
        <v>-721.39778025999942</v>
      </c>
      <c r="L1899" s="9">
        <v>0</v>
      </c>
      <c r="M1899" s="9">
        <v>0</v>
      </c>
      <c r="N1899" s="10">
        <v>0</v>
      </c>
      <c r="O1899" s="53">
        <f>SUM(J1899:N1899)</f>
        <v>2.2197400005552481E-3</v>
      </c>
    </row>
    <row r="1900" spans="2:15" x14ac:dyDescent="0.25">
      <c r="B1900" s="51" t="s">
        <v>21</v>
      </c>
      <c r="C1900" s="3" t="s">
        <v>250</v>
      </c>
      <c r="D1900" s="31" t="s">
        <v>2669</v>
      </c>
      <c r="E1900" s="23" t="s">
        <v>2732</v>
      </c>
      <c r="F1900" s="24">
        <v>40522</v>
      </c>
      <c r="G1900" s="3" t="s">
        <v>2028</v>
      </c>
      <c r="H1900" s="4" t="s">
        <v>1848</v>
      </c>
      <c r="I1900" s="4" t="s">
        <v>235</v>
      </c>
      <c r="J1900" s="16">
        <v>239.03</v>
      </c>
      <c r="K1900" s="16">
        <v>-239.03349137799984</v>
      </c>
      <c r="L1900" s="9">
        <v>0</v>
      </c>
      <c r="M1900" s="9">
        <v>0</v>
      </c>
      <c r="N1900" s="10">
        <v>0</v>
      </c>
      <c r="O1900" s="53">
        <f>SUM(J1900:N1900)</f>
        <v>-3.4913779998362315E-3</v>
      </c>
    </row>
    <row r="1901" spans="2:15" x14ac:dyDescent="0.25">
      <c r="B1901" s="51" t="s">
        <v>21</v>
      </c>
      <c r="C1901" s="3" t="s">
        <v>250</v>
      </c>
      <c r="D1901" s="31" t="s">
        <v>2669</v>
      </c>
      <c r="E1901" s="23" t="s">
        <v>2732</v>
      </c>
      <c r="F1901" s="24">
        <v>40522</v>
      </c>
      <c r="G1901" s="3" t="s">
        <v>2029</v>
      </c>
      <c r="H1901" s="4" t="s">
        <v>1851</v>
      </c>
      <c r="I1901" s="4" t="s">
        <v>414</v>
      </c>
      <c r="J1901" s="16">
        <v>721.4</v>
      </c>
      <c r="K1901" s="16">
        <v>-721.39778025999942</v>
      </c>
      <c r="L1901" s="9">
        <v>0</v>
      </c>
      <c r="M1901" s="9">
        <v>0</v>
      </c>
      <c r="N1901" s="10">
        <v>0</v>
      </c>
      <c r="O1901" s="53">
        <f>SUM(J1901:N1901)</f>
        <v>2.2197400005552481E-3</v>
      </c>
    </row>
    <row r="1902" spans="2:15" x14ac:dyDescent="0.25">
      <c r="B1902" s="51" t="s">
        <v>21</v>
      </c>
      <c r="C1902" s="3" t="s">
        <v>250</v>
      </c>
      <c r="D1902" s="31" t="s">
        <v>2669</v>
      </c>
      <c r="E1902" s="23" t="s">
        <v>2732</v>
      </c>
      <c r="F1902" s="24">
        <v>40522</v>
      </c>
      <c r="G1902" s="3" t="s">
        <v>2030</v>
      </c>
      <c r="H1902" s="4" t="s">
        <v>1854</v>
      </c>
      <c r="I1902" s="4" t="s">
        <v>13</v>
      </c>
      <c r="J1902" s="16">
        <v>721.4</v>
      </c>
      <c r="K1902" s="16">
        <v>-721.39778025999942</v>
      </c>
      <c r="L1902" s="9">
        <v>0</v>
      </c>
      <c r="M1902" s="9">
        <v>0</v>
      </c>
      <c r="N1902" s="10">
        <v>0</v>
      </c>
      <c r="O1902" s="53">
        <f>SUM(J1902:N1902)</f>
        <v>2.2197400005552481E-3</v>
      </c>
    </row>
    <row r="1903" spans="2:15" x14ac:dyDescent="0.25">
      <c r="B1903" s="51" t="s">
        <v>21</v>
      </c>
      <c r="C1903" s="3" t="s">
        <v>250</v>
      </c>
      <c r="D1903" s="31" t="s">
        <v>2669</v>
      </c>
      <c r="E1903" s="23" t="s">
        <v>2732</v>
      </c>
      <c r="F1903" s="24">
        <v>40522</v>
      </c>
      <c r="G1903" s="3" t="s">
        <v>2031</v>
      </c>
      <c r="H1903" s="4" t="s">
        <v>1859</v>
      </c>
      <c r="I1903" s="4" t="s">
        <v>91</v>
      </c>
      <c r="J1903" s="16">
        <v>2889.65</v>
      </c>
      <c r="K1903" s="16">
        <v>-2889.6498679350002</v>
      </c>
      <c r="L1903" s="9">
        <v>0</v>
      </c>
      <c r="M1903" s="9">
        <v>0</v>
      </c>
      <c r="N1903" s="10">
        <v>0</v>
      </c>
      <c r="O1903" s="53">
        <f>SUM(J1903:N1903)</f>
        <v>1.320649998888257E-4</v>
      </c>
    </row>
    <row r="1904" spans="2:15" x14ac:dyDescent="0.25">
      <c r="B1904" s="51" t="s">
        <v>21</v>
      </c>
      <c r="C1904" s="3" t="s">
        <v>250</v>
      </c>
      <c r="D1904" s="31" t="s">
        <v>2669</v>
      </c>
      <c r="E1904" s="23" t="s">
        <v>2732</v>
      </c>
      <c r="F1904" s="24">
        <v>40522</v>
      </c>
      <c r="G1904" s="3" t="s">
        <v>2032</v>
      </c>
      <c r="H1904" s="4" t="s">
        <v>1854</v>
      </c>
      <c r="I1904" s="4" t="s">
        <v>387</v>
      </c>
      <c r="J1904" s="16">
        <v>721.4</v>
      </c>
      <c r="K1904" s="16">
        <v>-721.39778025999942</v>
      </c>
      <c r="L1904" s="9">
        <v>0</v>
      </c>
      <c r="M1904" s="9">
        <v>0</v>
      </c>
      <c r="N1904" s="10">
        <v>0</v>
      </c>
      <c r="O1904" s="53">
        <f>SUM(J1904:N1904)</f>
        <v>2.2197400005552481E-3</v>
      </c>
    </row>
    <row r="1905" spans="2:15" x14ac:dyDescent="0.25">
      <c r="B1905" s="51" t="s">
        <v>21</v>
      </c>
      <c r="C1905" s="3" t="s">
        <v>250</v>
      </c>
      <c r="D1905" s="31" t="s">
        <v>2669</v>
      </c>
      <c r="E1905" s="23" t="s">
        <v>2732</v>
      </c>
      <c r="F1905" s="24">
        <v>40522</v>
      </c>
      <c r="G1905" s="3" t="s">
        <v>2033</v>
      </c>
      <c r="H1905" s="4" t="s">
        <v>1841</v>
      </c>
      <c r="I1905" s="4" t="s">
        <v>387</v>
      </c>
      <c r="J1905" s="16">
        <v>735.91</v>
      </c>
      <c r="K1905" s="16">
        <v>-735.91435246900096</v>
      </c>
      <c r="L1905" s="9">
        <v>0</v>
      </c>
      <c r="M1905" s="9">
        <v>0</v>
      </c>
      <c r="N1905" s="10">
        <v>0</v>
      </c>
      <c r="O1905" s="53">
        <f>SUM(J1905:N1905)</f>
        <v>-4.3524690009917322E-3</v>
      </c>
    </row>
    <row r="1906" spans="2:15" x14ac:dyDescent="0.25">
      <c r="B1906" s="51" t="s">
        <v>21</v>
      </c>
      <c r="C1906" s="3" t="s">
        <v>250</v>
      </c>
      <c r="D1906" s="31" t="s">
        <v>2669</v>
      </c>
      <c r="E1906" s="23" t="s">
        <v>2732</v>
      </c>
      <c r="F1906" s="24">
        <v>40522</v>
      </c>
      <c r="G1906" s="3" t="s">
        <v>2034</v>
      </c>
      <c r="H1906" s="4" t="s">
        <v>1851</v>
      </c>
      <c r="I1906" s="4" t="s">
        <v>42</v>
      </c>
      <c r="J1906" s="16">
        <v>721.4</v>
      </c>
      <c r="K1906" s="16">
        <v>-721.39778025999942</v>
      </c>
      <c r="L1906" s="9">
        <v>0</v>
      </c>
      <c r="M1906" s="9">
        <v>0</v>
      </c>
      <c r="N1906" s="10">
        <v>0</v>
      </c>
      <c r="O1906" s="53">
        <f>SUM(J1906:N1906)</f>
        <v>2.2197400005552481E-3</v>
      </c>
    </row>
    <row r="1907" spans="2:15" x14ac:dyDescent="0.25">
      <c r="B1907" s="51" t="s">
        <v>21</v>
      </c>
      <c r="C1907" s="3" t="s">
        <v>250</v>
      </c>
      <c r="D1907" s="31" t="s">
        <v>2669</v>
      </c>
      <c r="E1907" s="23" t="s">
        <v>2732</v>
      </c>
      <c r="F1907" s="24">
        <v>40522</v>
      </c>
      <c r="G1907" s="3" t="s">
        <v>2035</v>
      </c>
      <c r="H1907" s="4" t="s">
        <v>1851</v>
      </c>
      <c r="I1907" s="4" t="s">
        <v>90</v>
      </c>
      <c r="J1907" s="16">
        <v>721.4</v>
      </c>
      <c r="K1907" s="16">
        <v>-721.39778025999942</v>
      </c>
      <c r="L1907" s="9">
        <v>0</v>
      </c>
      <c r="M1907" s="9">
        <v>0</v>
      </c>
      <c r="N1907" s="10">
        <v>0</v>
      </c>
      <c r="O1907" s="53">
        <f>SUM(J1907:N1907)</f>
        <v>2.2197400005552481E-3</v>
      </c>
    </row>
    <row r="1908" spans="2:15" x14ac:dyDescent="0.25">
      <c r="B1908" s="51" t="s">
        <v>21</v>
      </c>
      <c r="C1908" s="3" t="s">
        <v>250</v>
      </c>
      <c r="D1908" s="31" t="s">
        <v>2669</v>
      </c>
      <c r="E1908" s="23" t="s">
        <v>2732</v>
      </c>
      <c r="F1908" s="24">
        <v>40522</v>
      </c>
      <c r="G1908" s="3" t="s">
        <v>2036</v>
      </c>
      <c r="H1908" s="4" t="s">
        <v>1841</v>
      </c>
      <c r="I1908" s="4" t="s">
        <v>482</v>
      </c>
      <c r="J1908" s="16">
        <v>546.59</v>
      </c>
      <c r="K1908" s="16">
        <v>-546.59216428100058</v>
      </c>
      <c r="L1908" s="9">
        <v>0</v>
      </c>
      <c r="M1908" s="9">
        <v>0</v>
      </c>
      <c r="N1908" s="10">
        <v>0</v>
      </c>
      <c r="O1908" s="53">
        <f>SUM(J1908:N1908)</f>
        <v>-2.1642810005459978E-3</v>
      </c>
    </row>
    <row r="1909" spans="2:15" x14ac:dyDescent="0.25">
      <c r="B1909" s="51" t="s">
        <v>21</v>
      </c>
      <c r="C1909" s="3" t="s">
        <v>250</v>
      </c>
      <c r="D1909" s="31" t="s">
        <v>2669</v>
      </c>
      <c r="E1909" s="23" t="s">
        <v>2732</v>
      </c>
      <c r="F1909" s="24">
        <v>40522</v>
      </c>
      <c r="G1909" s="3" t="s">
        <v>2037</v>
      </c>
      <c r="H1909" s="4" t="s">
        <v>1851</v>
      </c>
      <c r="I1909" s="4" t="s">
        <v>414</v>
      </c>
      <c r="J1909" s="16">
        <v>721.4</v>
      </c>
      <c r="K1909" s="16">
        <v>-721.39778025999942</v>
      </c>
      <c r="L1909" s="9">
        <v>0</v>
      </c>
      <c r="M1909" s="9">
        <v>0</v>
      </c>
      <c r="N1909" s="10">
        <v>0</v>
      </c>
      <c r="O1909" s="53">
        <f>SUM(J1909:N1909)</f>
        <v>2.2197400005552481E-3</v>
      </c>
    </row>
    <row r="1910" spans="2:15" x14ac:dyDescent="0.25">
      <c r="B1910" s="51" t="s">
        <v>21</v>
      </c>
      <c r="C1910" s="3" t="s">
        <v>250</v>
      </c>
      <c r="D1910" s="31" t="s">
        <v>2669</v>
      </c>
      <c r="E1910" s="23" t="s">
        <v>2732</v>
      </c>
      <c r="F1910" s="24">
        <v>40522</v>
      </c>
      <c r="G1910" s="3" t="s">
        <v>2038</v>
      </c>
      <c r="H1910" s="4" t="s">
        <v>1848</v>
      </c>
      <c r="I1910" s="4" t="s">
        <v>30</v>
      </c>
      <c r="J1910" s="16">
        <v>239.03</v>
      </c>
      <c r="K1910" s="16">
        <v>-239.03349137799984</v>
      </c>
      <c r="L1910" s="9">
        <v>0</v>
      </c>
      <c r="M1910" s="9">
        <v>0</v>
      </c>
      <c r="N1910" s="10">
        <v>0</v>
      </c>
      <c r="O1910" s="53">
        <f>SUM(J1910:N1910)</f>
        <v>-3.4913779998362315E-3</v>
      </c>
    </row>
    <row r="1911" spans="2:15" x14ac:dyDescent="0.25">
      <c r="B1911" s="51" t="s">
        <v>21</v>
      </c>
      <c r="C1911" s="3" t="s">
        <v>250</v>
      </c>
      <c r="D1911" s="31" t="s">
        <v>2669</v>
      </c>
      <c r="E1911" s="23" t="s">
        <v>2732</v>
      </c>
      <c r="F1911" s="24">
        <v>40522</v>
      </c>
      <c r="G1911" s="3" t="s">
        <v>2039</v>
      </c>
      <c r="H1911" s="4" t="s">
        <v>1848</v>
      </c>
      <c r="I1911" s="4" t="s">
        <v>54</v>
      </c>
      <c r="J1911" s="16">
        <v>239.03</v>
      </c>
      <c r="K1911" s="16">
        <v>-239.03349137799984</v>
      </c>
      <c r="L1911" s="9">
        <v>0</v>
      </c>
      <c r="M1911" s="9">
        <v>0</v>
      </c>
      <c r="N1911" s="10">
        <v>0</v>
      </c>
      <c r="O1911" s="53">
        <f>SUM(J1911:N1911)</f>
        <v>-3.4913779998362315E-3</v>
      </c>
    </row>
    <row r="1912" spans="2:15" x14ac:dyDescent="0.25">
      <c r="B1912" s="51" t="s">
        <v>21</v>
      </c>
      <c r="C1912" s="3" t="s">
        <v>250</v>
      </c>
      <c r="D1912" s="31" t="s">
        <v>2669</v>
      </c>
      <c r="E1912" s="23" t="s">
        <v>2732</v>
      </c>
      <c r="F1912" s="24">
        <v>40522</v>
      </c>
      <c r="G1912" s="3" t="s">
        <v>2040</v>
      </c>
      <c r="H1912" s="4" t="s">
        <v>1841</v>
      </c>
      <c r="I1912" s="4" t="s">
        <v>387</v>
      </c>
      <c r="J1912" s="16">
        <v>735.91</v>
      </c>
      <c r="K1912" s="16">
        <v>-735.91435246900096</v>
      </c>
      <c r="L1912" s="9">
        <v>0</v>
      </c>
      <c r="M1912" s="9">
        <v>0</v>
      </c>
      <c r="N1912" s="10">
        <v>0</v>
      </c>
      <c r="O1912" s="53">
        <f>SUM(J1912:N1912)</f>
        <v>-4.3524690009917322E-3</v>
      </c>
    </row>
    <row r="1913" spans="2:15" x14ac:dyDescent="0.25">
      <c r="B1913" s="51" t="s">
        <v>21</v>
      </c>
      <c r="C1913" s="3" t="s">
        <v>250</v>
      </c>
      <c r="D1913" s="31" t="s">
        <v>2669</v>
      </c>
      <c r="E1913" s="23" t="s">
        <v>2732</v>
      </c>
      <c r="F1913" s="24">
        <v>40522</v>
      </c>
      <c r="G1913" s="3" t="s">
        <v>2041</v>
      </c>
      <c r="H1913" s="4" t="s">
        <v>1843</v>
      </c>
      <c r="I1913" s="4" t="s">
        <v>42</v>
      </c>
      <c r="J1913" s="16">
        <v>501.63</v>
      </c>
      <c r="K1913" s="16">
        <v>-501.62686541699981</v>
      </c>
      <c r="L1913" s="9">
        <v>0</v>
      </c>
      <c r="M1913" s="9">
        <v>0</v>
      </c>
      <c r="N1913" s="10">
        <v>0</v>
      </c>
      <c r="O1913" s="53">
        <f>SUM(J1913:N1913)</f>
        <v>3.1345830001896502E-3</v>
      </c>
    </row>
    <row r="1914" spans="2:15" x14ac:dyDescent="0.25">
      <c r="B1914" s="51" t="s">
        <v>21</v>
      </c>
      <c r="C1914" s="3" t="s">
        <v>250</v>
      </c>
      <c r="D1914" s="31" t="s">
        <v>2669</v>
      </c>
      <c r="E1914" s="23" t="s">
        <v>2732</v>
      </c>
      <c r="F1914" s="24">
        <v>40522</v>
      </c>
      <c r="G1914" s="3" t="s">
        <v>2042</v>
      </c>
      <c r="H1914" s="4" t="s">
        <v>1851</v>
      </c>
      <c r="I1914" s="4" t="s">
        <v>39</v>
      </c>
      <c r="J1914" s="16">
        <v>721.4</v>
      </c>
      <c r="K1914" s="16">
        <v>-721.39778025999942</v>
      </c>
      <c r="L1914" s="9">
        <v>0</v>
      </c>
      <c r="M1914" s="9">
        <v>0</v>
      </c>
      <c r="N1914" s="10">
        <v>0</v>
      </c>
      <c r="O1914" s="53">
        <f>SUM(J1914:N1914)</f>
        <v>2.2197400005552481E-3</v>
      </c>
    </row>
    <row r="1915" spans="2:15" x14ac:dyDescent="0.25">
      <c r="B1915" s="51" t="s">
        <v>21</v>
      </c>
      <c r="C1915" s="3" t="s">
        <v>250</v>
      </c>
      <c r="D1915" s="31" t="s">
        <v>2669</v>
      </c>
      <c r="E1915" s="23" t="s">
        <v>2732</v>
      </c>
      <c r="F1915" s="24">
        <v>40522</v>
      </c>
      <c r="G1915" s="3" t="s">
        <v>2043</v>
      </c>
      <c r="H1915" s="4" t="s">
        <v>1846</v>
      </c>
      <c r="I1915" s="4" t="s">
        <v>51</v>
      </c>
      <c r="J1915" s="16">
        <v>831.74</v>
      </c>
      <c r="K1915" s="16">
        <v>-831.74319566599888</v>
      </c>
      <c r="L1915" s="9">
        <v>0</v>
      </c>
      <c r="M1915" s="9">
        <v>0</v>
      </c>
      <c r="N1915" s="10">
        <v>0</v>
      </c>
      <c r="O1915" s="53">
        <f>SUM(J1915:N1915)</f>
        <v>-3.1956659988736646E-3</v>
      </c>
    </row>
    <row r="1916" spans="2:15" x14ac:dyDescent="0.25">
      <c r="B1916" s="51" t="s">
        <v>21</v>
      </c>
      <c r="C1916" s="3" t="s">
        <v>250</v>
      </c>
      <c r="D1916" s="31" t="s">
        <v>2669</v>
      </c>
      <c r="E1916" s="23" t="s">
        <v>2732</v>
      </c>
      <c r="F1916" s="24">
        <v>40522</v>
      </c>
      <c r="G1916" s="3" t="s">
        <v>2044</v>
      </c>
      <c r="H1916" s="4" t="s">
        <v>1841</v>
      </c>
      <c r="I1916" s="4" t="s">
        <v>30</v>
      </c>
      <c r="J1916" s="16">
        <v>735.91</v>
      </c>
      <c r="K1916" s="16">
        <v>-735.91435246900096</v>
      </c>
      <c r="L1916" s="9">
        <v>0</v>
      </c>
      <c r="M1916" s="9">
        <v>0</v>
      </c>
      <c r="N1916" s="10">
        <v>0</v>
      </c>
      <c r="O1916" s="53">
        <f>SUM(J1916:N1916)</f>
        <v>-4.3524690009917322E-3</v>
      </c>
    </row>
    <row r="1917" spans="2:15" x14ac:dyDescent="0.25">
      <c r="B1917" s="51" t="s">
        <v>21</v>
      </c>
      <c r="C1917" s="3" t="s">
        <v>250</v>
      </c>
      <c r="D1917" s="31" t="s">
        <v>2669</v>
      </c>
      <c r="E1917" s="23" t="s">
        <v>2732</v>
      </c>
      <c r="F1917" s="24">
        <v>40522</v>
      </c>
      <c r="G1917" s="3" t="s">
        <v>2045</v>
      </c>
      <c r="H1917" s="4" t="s">
        <v>1843</v>
      </c>
      <c r="I1917" s="4" t="s">
        <v>64</v>
      </c>
      <c r="J1917" s="16">
        <v>501.63</v>
      </c>
      <c r="K1917" s="16">
        <v>-501.62686541699981</v>
      </c>
      <c r="L1917" s="9">
        <v>0</v>
      </c>
      <c r="M1917" s="9">
        <v>0</v>
      </c>
      <c r="N1917" s="10">
        <v>0</v>
      </c>
      <c r="O1917" s="53">
        <f>SUM(J1917:N1917)</f>
        <v>3.1345830001896502E-3</v>
      </c>
    </row>
    <row r="1918" spans="2:15" x14ac:dyDescent="0.25">
      <c r="B1918" s="51" t="s">
        <v>21</v>
      </c>
      <c r="C1918" s="3" t="s">
        <v>250</v>
      </c>
      <c r="D1918" s="31" t="s">
        <v>2669</v>
      </c>
      <c r="E1918" s="23" t="s">
        <v>2732</v>
      </c>
      <c r="F1918" s="24">
        <v>40522</v>
      </c>
      <c r="G1918" s="3" t="s">
        <v>2046</v>
      </c>
      <c r="H1918" s="4" t="s">
        <v>1841</v>
      </c>
      <c r="I1918" s="4" t="s">
        <v>30</v>
      </c>
      <c r="J1918" s="16">
        <v>735.91</v>
      </c>
      <c r="K1918" s="16">
        <v>-735.91435246900096</v>
      </c>
      <c r="L1918" s="9">
        <v>0</v>
      </c>
      <c r="M1918" s="9">
        <v>0</v>
      </c>
      <c r="N1918" s="10">
        <v>0</v>
      </c>
      <c r="O1918" s="53">
        <f>SUM(J1918:N1918)</f>
        <v>-4.3524690009917322E-3</v>
      </c>
    </row>
    <row r="1919" spans="2:15" x14ac:dyDescent="0.25">
      <c r="B1919" s="51" t="s">
        <v>21</v>
      </c>
      <c r="C1919" s="3" t="s">
        <v>250</v>
      </c>
      <c r="D1919" s="31" t="s">
        <v>2669</v>
      </c>
      <c r="E1919" s="23" t="s">
        <v>2732</v>
      </c>
      <c r="F1919" s="24">
        <v>40522</v>
      </c>
      <c r="G1919" s="3" t="s">
        <v>2047</v>
      </c>
      <c r="H1919" s="4" t="s">
        <v>1841</v>
      </c>
      <c r="I1919" s="4" t="s">
        <v>44</v>
      </c>
      <c r="J1919" s="16">
        <v>735.91</v>
      </c>
      <c r="K1919" s="16">
        <v>-735.91435246900096</v>
      </c>
      <c r="L1919" s="9">
        <v>0</v>
      </c>
      <c r="M1919" s="9">
        <v>0</v>
      </c>
      <c r="N1919" s="10">
        <v>0</v>
      </c>
      <c r="O1919" s="53">
        <f>SUM(J1919:N1919)</f>
        <v>-4.3524690009917322E-3</v>
      </c>
    </row>
    <row r="1920" spans="2:15" x14ac:dyDescent="0.25">
      <c r="B1920" s="51" t="s">
        <v>21</v>
      </c>
      <c r="C1920" s="3" t="s">
        <v>250</v>
      </c>
      <c r="D1920" s="31" t="s">
        <v>2669</v>
      </c>
      <c r="E1920" s="23" t="s">
        <v>2732</v>
      </c>
      <c r="F1920" s="24">
        <v>40522</v>
      </c>
      <c r="G1920" s="3" t="s">
        <v>2048</v>
      </c>
      <c r="H1920" s="4" t="s">
        <v>1848</v>
      </c>
      <c r="I1920" s="4" t="s">
        <v>968</v>
      </c>
      <c r="J1920" s="16">
        <v>239.03</v>
      </c>
      <c r="K1920" s="16">
        <v>-239.03349137799984</v>
      </c>
      <c r="L1920" s="9">
        <v>0</v>
      </c>
      <c r="M1920" s="9">
        <v>0</v>
      </c>
      <c r="N1920" s="10">
        <v>0</v>
      </c>
      <c r="O1920" s="53">
        <f>SUM(J1920:N1920)</f>
        <v>-3.4913779998362315E-3</v>
      </c>
    </row>
    <row r="1921" spans="2:15" x14ac:dyDescent="0.25">
      <c r="B1921" s="51" t="s">
        <v>21</v>
      </c>
      <c r="C1921" s="3" t="s">
        <v>250</v>
      </c>
      <c r="D1921" s="31" t="s">
        <v>2669</v>
      </c>
      <c r="E1921" s="23" t="s">
        <v>2732</v>
      </c>
      <c r="F1921" s="24">
        <v>40522</v>
      </c>
      <c r="G1921" s="3" t="s">
        <v>2049</v>
      </c>
      <c r="H1921" s="4" t="s">
        <v>2050</v>
      </c>
      <c r="I1921" s="4" t="s">
        <v>383</v>
      </c>
      <c r="J1921" s="16">
        <v>831.74</v>
      </c>
      <c r="K1921" s="16">
        <v>-831.74319566599888</v>
      </c>
      <c r="L1921" s="9">
        <v>0</v>
      </c>
      <c r="M1921" s="9">
        <v>0</v>
      </c>
      <c r="N1921" s="10">
        <v>0</v>
      </c>
      <c r="O1921" s="53">
        <f>SUM(J1921:N1921)</f>
        <v>-3.1956659988736646E-3</v>
      </c>
    </row>
    <row r="1922" spans="2:15" x14ac:dyDescent="0.25">
      <c r="B1922" s="51" t="s">
        <v>21</v>
      </c>
      <c r="C1922" s="3" t="s">
        <v>250</v>
      </c>
      <c r="D1922" s="31" t="s">
        <v>2669</v>
      </c>
      <c r="E1922" s="23" t="s">
        <v>2732</v>
      </c>
      <c r="F1922" s="24">
        <v>40522</v>
      </c>
      <c r="G1922" s="3" t="s">
        <v>2051</v>
      </c>
      <c r="H1922" s="4" t="s">
        <v>1915</v>
      </c>
      <c r="I1922" s="4" t="s">
        <v>383</v>
      </c>
      <c r="J1922" s="16">
        <v>2908.09</v>
      </c>
      <c r="K1922" s="16">
        <v>-2908.0861871310012</v>
      </c>
      <c r="L1922" s="9">
        <v>0</v>
      </c>
      <c r="M1922" s="9">
        <v>0</v>
      </c>
      <c r="N1922" s="10">
        <v>0</v>
      </c>
      <c r="O1922" s="53">
        <f>SUM(J1922:N1922)</f>
        <v>3.8128689989207487E-3</v>
      </c>
    </row>
    <row r="1923" spans="2:15" x14ac:dyDescent="0.25">
      <c r="B1923" s="51" t="s">
        <v>21</v>
      </c>
      <c r="C1923" s="3" t="s">
        <v>250</v>
      </c>
      <c r="D1923" s="31" t="s">
        <v>2669</v>
      </c>
      <c r="E1923" s="23" t="s">
        <v>2732</v>
      </c>
      <c r="F1923" s="24">
        <v>40522</v>
      </c>
      <c r="G1923" s="3" t="s">
        <v>2052</v>
      </c>
      <c r="H1923" s="4" t="s">
        <v>1841</v>
      </c>
      <c r="I1923" s="4" t="s">
        <v>387</v>
      </c>
      <c r="J1923" s="16">
        <v>735.91</v>
      </c>
      <c r="K1923" s="16">
        <v>-735.91435246900096</v>
      </c>
      <c r="L1923" s="9">
        <v>0</v>
      </c>
      <c r="M1923" s="9">
        <v>0</v>
      </c>
      <c r="N1923" s="10">
        <v>0</v>
      </c>
      <c r="O1923" s="53">
        <f>SUM(J1923:N1923)</f>
        <v>-4.3524690009917322E-3</v>
      </c>
    </row>
    <row r="1924" spans="2:15" x14ac:dyDescent="0.25">
      <c r="B1924" s="51" t="s">
        <v>21</v>
      </c>
      <c r="C1924" s="3" t="s">
        <v>250</v>
      </c>
      <c r="D1924" s="31" t="s">
        <v>2669</v>
      </c>
      <c r="E1924" s="23" t="s">
        <v>2732</v>
      </c>
      <c r="F1924" s="24">
        <v>40522</v>
      </c>
      <c r="G1924" s="3" t="s">
        <v>2053</v>
      </c>
      <c r="H1924" s="4" t="s">
        <v>1846</v>
      </c>
      <c r="I1924" s="4" t="s">
        <v>1525</v>
      </c>
      <c r="J1924" s="16">
        <v>1001.08</v>
      </c>
      <c r="K1924" s="16">
        <v>-1001.0768991719991</v>
      </c>
      <c r="L1924" s="9">
        <v>0</v>
      </c>
      <c r="M1924" s="9">
        <v>0</v>
      </c>
      <c r="N1924" s="10">
        <v>0</v>
      </c>
      <c r="O1924" s="53">
        <f>SUM(J1924:N1924)</f>
        <v>3.1008280009245937E-3</v>
      </c>
    </row>
    <row r="1925" spans="2:15" x14ac:dyDescent="0.25">
      <c r="B1925" s="51" t="s">
        <v>21</v>
      </c>
      <c r="C1925" s="3" t="s">
        <v>250</v>
      </c>
      <c r="D1925" s="31" t="s">
        <v>2669</v>
      </c>
      <c r="E1925" s="23" t="s">
        <v>2732</v>
      </c>
      <c r="F1925" s="24">
        <v>40522</v>
      </c>
      <c r="G1925" s="3" t="s">
        <v>2054</v>
      </c>
      <c r="H1925" s="4" t="s">
        <v>1843</v>
      </c>
      <c r="I1925" s="4" t="s">
        <v>387</v>
      </c>
      <c r="J1925" s="16">
        <v>501.63</v>
      </c>
      <c r="K1925" s="16">
        <v>-501.62686541699981</v>
      </c>
      <c r="L1925" s="9">
        <v>0</v>
      </c>
      <c r="M1925" s="9">
        <v>0</v>
      </c>
      <c r="N1925" s="10">
        <v>0</v>
      </c>
      <c r="O1925" s="53">
        <f>SUM(J1925:N1925)</f>
        <v>3.1345830001896502E-3</v>
      </c>
    </row>
    <row r="1926" spans="2:15" x14ac:dyDescent="0.25">
      <c r="B1926" s="51" t="s">
        <v>21</v>
      </c>
      <c r="C1926" s="3" t="s">
        <v>250</v>
      </c>
      <c r="D1926" s="31" t="s">
        <v>2669</v>
      </c>
      <c r="E1926" s="23" t="s">
        <v>2732</v>
      </c>
      <c r="F1926" s="24">
        <v>40522</v>
      </c>
      <c r="G1926" s="3" t="s">
        <v>2055</v>
      </c>
      <c r="H1926" s="4" t="s">
        <v>1848</v>
      </c>
      <c r="I1926" s="4" t="s">
        <v>1079</v>
      </c>
      <c r="J1926" s="16">
        <v>239.03</v>
      </c>
      <c r="K1926" s="16">
        <v>-239.03349137799984</v>
      </c>
      <c r="L1926" s="9">
        <v>0</v>
      </c>
      <c r="M1926" s="9">
        <v>0</v>
      </c>
      <c r="N1926" s="10">
        <v>0</v>
      </c>
      <c r="O1926" s="53">
        <f>SUM(J1926:N1926)</f>
        <v>-3.4913779998362315E-3</v>
      </c>
    </row>
    <row r="1927" spans="2:15" x14ac:dyDescent="0.25">
      <c r="B1927" s="51" t="s">
        <v>21</v>
      </c>
      <c r="C1927" s="3" t="s">
        <v>250</v>
      </c>
      <c r="D1927" s="31" t="s">
        <v>2669</v>
      </c>
      <c r="E1927" s="23" t="s">
        <v>2732</v>
      </c>
      <c r="F1927" s="24">
        <v>40522</v>
      </c>
      <c r="G1927" s="3" t="s">
        <v>2056</v>
      </c>
      <c r="H1927" s="4" t="s">
        <v>1851</v>
      </c>
      <c r="I1927" s="4" t="s">
        <v>217</v>
      </c>
      <c r="J1927" s="16">
        <v>721.4</v>
      </c>
      <c r="K1927" s="16">
        <v>-721.39778025999942</v>
      </c>
      <c r="L1927" s="9">
        <v>0</v>
      </c>
      <c r="M1927" s="9">
        <v>0</v>
      </c>
      <c r="N1927" s="10">
        <v>0</v>
      </c>
      <c r="O1927" s="53">
        <f>SUM(J1927:N1927)</f>
        <v>2.2197400005552481E-3</v>
      </c>
    </row>
    <row r="1928" spans="2:15" x14ac:dyDescent="0.25">
      <c r="B1928" s="51" t="s">
        <v>21</v>
      </c>
      <c r="C1928" s="3" t="s">
        <v>250</v>
      </c>
      <c r="D1928" s="31" t="s">
        <v>2669</v>
      </c>
      <c r="E1928" s="23" t="s">
        <v>2732</v>
      </c>
      <c r="F1928" s="24">
        <v>40522</v>
      </c>
      <c r="G1928" s="3" t="s">
        <v>2057</v>
      </c>
      <c r="H1928" s="4" t="s">
        <v>1846</v>
      </c>
      <c r="I1928" s="4" t="s">
        <v>227</v>
      </c>
      <c r="J1928" s="16">
        <v>1001.08</v>
      </c>
      <c r="K1928" s="16">
        <v>-1001.0768991719991</v>
      </c>
      <c r="L1928" s="9">
        <v>0</v>
      </c>
      <c r="M1928" s="9">
        <v>0</v>
      </c>
      <c r="N1928" s="10">
        <v>0</v>
      </c>
      <c r="O1928" s="53">
        <f>SUM(J1928:N1928)</f>
        <v>3.1008280009245937E-3</v>
      </c>
    </row>
    <row r="1929" spans="2:15" x14ac:dyDescent="0.25">
      <c r="B1929" s="51" t="s">
        <v>21</v>
      </c>
      <c r="C1929" s="3" t="s">
        <v>250</v>
      </c>
      <c r="D1929" s="31" t="s">
        <v>2669</v>
      </c>
      <c r="E1929" s="23" t="s">
        <v>2732</v>
      </c>
      <c r="F1929" s="24">
        <v>40522</v>
      </c>
      <c r="G1929" s="3" t="s">
        <v>2058</v>
      </c>
      <c r="H1929" s="4" t="s">
        <v>1851</v>
      </c>
      <c r="I1929" s="4" t="s">
        <v>510</v>
      </c>
      <c r="J1929" s="16">
        <v>721.4</v>
      </c>
      <c r="K1929" s="16">
        <v>-721.39778025999942</v>
      </c>
      <c r="L1929" s="9">
        <v>0</v>
      </c>
      <c r="M1929" s="9">
        <v>0</v>
      </c>
      <c r="N1929" s="10">
        <v>0</v>
      </c>
      <c r="O1929" s="53">
        <f>SUM(J1929:N1929)</f>
        <v>2.2197400005552481E-3</v>
      </c>
    </row>
    <row r="1930" spans="2:15" x14ac:dyDescent="0.25">
      <c r="B1930" s="51" t="s">
        <v>21</v>
      </c>
      <c r="C1930" s="3" t="s">
        <v>250</v>
      </c>
      <c r="D1930" s="31" t="s">
        <v>2669</v>
      </c>
      <c r="E1930" s="23" t="s">
        <v>2732</v>
      </c>
      <c r="F1930" s="24">
        <v>40522</v>
      </c>
      <c r="G1930" s="3" t="s">
        <v>2059</v>
      </c>
      <c r="H1930" s="4" t="s">
        <v>1841</v>
      </c>
      <c r="I1930" s="4" t="s">
        <v>85</v>
      </c>
      <c r="J1930" s="16">
        <v>735.91</v>
      </c>
      <c r="K1930" s="16">
        <v>-735.91435246900096</v>
      </c>
      <c r="L1930" s="9">
        <v>0</v>
      </c>
      <c r="M1930" s="9">
        <v>0</v>
      </c>
      <c r="N1930" s="10">
        <v>0</v>
      </c>
      <c r="O1930" s="53">
        <f>SUM(J1930:N1930)</f>
        <v>-4.3524690009917322E-3</v>
      </c>
    </row>
    <row r="1931" spans="2:15" x14ac:dyDescent="0.25">
      <c r="B1931" s="51" t="s">
        <v>21</v>
      </c>
      <c r="C1931" s="3" t="s">
        <v>250</v>
      </c>
      <c r="D1931" s="31" t="s">
        <v>2669</v>
      </c>
      <c r="E1931" s="23" t="s">
        <v>2732</v>
      </c>
      <c r="F1931" s="24">
        <v>40522</v>
      </c>
      <c r="G1931" s="3" t="s">
        <v>2060</v>
      </c>
      <c r="H1931" s="4" t="s">
        <v>1841</v>
      </c>
      <c r="I1931" s="4" t="s">
        <v>221</v>
      </c>
      <c r="J1931" s="16">
        <v>735.91</v>
      </c>
      <c r="K1931" s="16">
        <v>-735.91435246900096</v>
      </c>
      <c r="L1931" s="9">
        <v>0</v>
      </c>
      <c r="M1931" s="9">
        <v>0</v>
      </c>
      <c r="N1931" s="10">
        <v>0</v>
      </c>
      <c r="O1931" s="53">
        <f>SUM(J1931:N1931)</f>
        <v>-4.3524690009917322E-3</v>
      </c>
    </row>
    <row r="1932" spans="2:15" x14ac:dyDescent="0.25">
      <c r="B1932" s="51" t="s">
        <v>21</v>
      </c>
      <c r="C1932" s="3" t="s">
        <v>250</v>
      </c>
      <c r="D1932" s="31" t="s">
        <v>2669</v>
      </c>
      <c r="E1932" s="23" t="s">
        <v>2732</v>
      </c>
      <c r="F1932" s="24">
        <v>40522</v>
      </c>
      <c r="G1932" s="3" t="s">
        <v>2061</v>
      </c>
      <c r="H1932" s="4" t="s">
        <v>1851</v>
      </c>
      <c r="I1932" s="4" t="s">
        <v>227</v>
      </c>
      <c r="J1932" s="16">
        <v>721.4</v>
      </c>
      <c r="K1932" s="16">
        <v>-721.39778025999942</v>
      </c>
      <c r="L1932" s="9">
        <v>0</v>
      </c>
      <c r="M1932" s="9">
        <v>0</v>
      </c>
      <c r="N1932" s="10">
        <v>0</v>
      </c>
      <c r="O1932" s="53">
        <f>SUM(J1932:N1932)</f>
        <v>2.2197400005552481E-3</v>
      </c>
    </row>
    <row r="1933" spans="2:15" x14ac:dyDescent="0.25">
      <c r="B1933" s="51" t="s">
        <v>21</v>
      </c>
      <c r="C1933" s="3" t="s">
        <v>250</v>
      </c>
      <c r="D1933" s="31" t="s">
        <v>2669</v>
      </c>
      <c r="E1933" s="23" t="s">
        <v>2732</v>
      </c>
      <c r="F1933" s="24">
        <v>40522</v>
      </c>
      <c r="G1933" s="3" t="s">
        <v>2062</v>
      </c>
      <c r="H1933" s="4" t="s">
        <v>1859</v>
      </c>
      <c r="I1933" s="4" t="s">
        <v>174</v>
      </c>
      <c r="J1933" s="16">
        <v>2889.65</v>
      </c>
      <c r="K1933" s="16">
        <v>-2889.6498679350002</v>
      </c>
      <c r="L1933" s="9">
        <v>0</v>
      </c>
      <c r="M1933" s="9">
        <v>0</v>
      </c>
      <c r="N1933" s="10">
        <v>0</v>
      </c>
      <c r="O1933" s="53">
        <f>SUM(J1933:N1933)</f>
        <v>1.320649998888257E-4</v>
      </c>
    </row>
    <row r="1934" spans="2:15" x14ac:dyDescent="0.25">
      <c r="B1934" s="51" t="s">
        <v>21</v>
      </c>
      <c r="C1934" s="3" t="s">
        <v>250</v>
      </c>
      <c r="D1934" s="31" t="s">
        <v>2669</v>
      </c>
      <c r="E1934" s="23" t="s">
        <v>2732</v>
      </c>
      <c r="F1934" s="24">
        <v>40522</v>
      </c>
      <c r="G1934" s="3" t="s">
        <v>2063</v>
      </c>
      <c r="H1934" s="4" t="s">
        <v>1851</v>
      </c>
      <c r="I1934" s="4" t="s">
        <v>220</v>
      </c>
      <c r="J1934" s="16">
        <v>721.4</v>
      </c>
      <c r="K1934" s="16">
        <v>-721.39778025999942</v>
      </c>
      <c r="L1934" s="9">
        <v>0</v>
      </c>
      <c r="M1934" s="9">
        <v>0</v>
      </c>
      <c r="N1934" s="10">
        <v>0</v>
      </c>
      <c r="O1934" s="53">
        <f>SUM(J1934:N1934)</f>
        <v>2.2197400005552481E-3</v>
      </c>
    </row>
    <row r="1935" spans="2:15" x14ac:dyDescent="0.25">
      <c r="B1935" s="51" t="s">
        <v>21</v>
      </c>
      <c r="C1935" s="3" t="s">
        <v>250</v>
      </c>
      <c r="D1935" s="31" t="s">
        <v>2669</v>
      </c>
      <c r="E1935" s="23" t="s">
        <v>2732</v>
      </c>
      <c r="F1935" s="24">
        <v>40522</v>
      </c>
      <c r="G1935" s="3" t="s">
        <v>2064</v>
      </c>
      <c r="H1935" s="4" t="s">
        <v>1851</v>
      </c>
      <c r="I1935" s="4" t="s">
        <v>220</v>
      </c>
      <c r="J1935" s="16">
        <v>721.4</v>
      </c>
      <c r="K1935" s="16">
        <v>-721.39778025999942</v>
      </c>
      <c r="L1935" s="9">
        <v>0</v>
      </c>
      <c r="M1935" s="9">
        <v>0</v>
      </c>
      <c r="N1935" s="10">
        <v>0</v>
      </c>
      <c r="O1935" s="53">
        <f>SUM(J1935:N1935)</f>
        <v>2.2197400005552481E-3</v>
      </c>
    </row>
    <row r="1936" spans="2:15" x14ac:dyDescent="0.25">
      <c r="B1936" s="51" t="s">
        <v>21</v>
      </c>
      <c r="C1936" s="3" t="s">
        <v>250</v>
      </c>
      <c r="D1936" s="31" t="s">
        <v>2669</v>
      </c>
      <c r="E1936" s="23" t="s">
        <v>2732</v>
      </c>
      <c r="F1936" s="24">
        <v>40522</v>
      </c>
      <c r="G1936" s="3" t="s">
        <v>2065</v>
      </c>
      <c r="H1936" s="4" t="s">
        <v>1841</v>
      </c>
      <c r="I1936" s="4" t="s">
        <v>226</v>
      </c>
      <c r="J1936" s="16">
        <v>735.91</v>
      </c>
      <c r="K1936" s="16">
        <v>-735.91435246900096</v>
      </c>
      <c r="L1936" s="9">
        <v>0</v>
      </c>
      <c r="M1936" s="9">
        <v>0</v>
      </c>
      <c r="N1936" s="10">
        <v>0</v>
      </c>
      <c r="O1936" s="53">
        <f>SUM(J1936:N1936)</f>
        <v>-4.3524690009917322E-3</v>
      </c>
    </row>
    <row r="1937" spans="2:15" x14ac:dyDescent="0.25">
      <c r="B1937" s="51" t="s">
        <v>21</v>
      </c>
      <c r="C1937" s="3" t="s">
        <v>250</v>
      </c>
      <c r="D1937" s="31" t="s">
        <v>2669</v>
      </c>
      <c r="E1937" s="23" t="s">
        <v>2732</v>
      </c>
      <c r="F1937" s="24">
        <v>40522</v>
      </c>
      <c r="G1937" s="3" t="s">
        <v>2066</v>
      </c>
      <c r="H1937" s="4" t="s">
        <v>1859</v>
      </c>
      <c r="I1937" s="4" t="s">
        <v>174</v>
      </c>
      <c r="J1937" s="16">
        <v>2889.65</v>
      </c>
      <c r="K1937" s="16">
        <v>-2889.6498679350002</v>
      </c>
      <c r="L1937" s="9">
        <v>0</v>
      </c>
      <c r="M1937" s="9">
        <v>0</v>
      </c>
      <c r="N1937" s="10">
        <v>0</v>
      </c>
      <c r="O1937" s="53">
        <f>SUM(J1937:N1937)</f>
        <v>1.320649998888257E-4</v>
      </c>
    </row>
    <row r="1938" spans="2:15" x14ac:dyDescent="0.25">
      <c r="B1938" s="51" t="s">
        <v>21</v>
      </c>
      <c r="C1938" s="3" t="s">
        <v>250</v>
      </c>
      <c r="D1938" s="31" t="s">
        <v>2669</v>
      </c>
      <c r="E1938" s="23" t="s">
        <v>2732</v>
      </c>
      <c r="F1938" s="24">
        <v>40522</v>
      </c>
      <c r="G1938" s="3" t="s">
        <v>2067</v>
      </c>
      <c r="H1938" s="4" t="s">
        <v>1851</v>
      </c>
      <c r="I1938" s="4" t="s">
        <v>220</v>
      </c>
      <c r="J1938" s="16">
        <v>721.4</v>
      </c>
      <c r="K1938" s="16">
        <v>-721.39778025999942</v>
      </c>
      <c r="L1938" s="9">
        <v>0</v>
      </c>
      <c r="M1938" s="9">
        <v>0</v>
      </c>
      <c r="N1938" s="10">
        <v>0</v>
      </c>
      <c r="O1938" s="53">
        <f>SUM(J1938:N1938)</f>
        <v>2.2197400005552481E-3</v>
      </c>
    </row>
    <row r="1939" spans="2:15" x14ac:dyDescent="0.25">
      <c r="B1939" s="51" t="s">
        <v>21</v>
      </c>
      <c r="C1939" s="3" t="s">
        <v>250</v>
      </c>
      <c r="D1939" s="31" t="s">
        <v>2669</v>
      </c>
      <c r="E1939" s="23" t="s">
        <v>2732</v>
      </c>
      <c r="F1939" s="24">
        <v>40522</v>
      </c>
      <c r="G1939" s="3" t="s">
        <v>2068</v>
      </c>
      <c r="H1939" s="4" t="s">
        <v>1841</v>
      </c>
      <c r="I1939" s="4" t="s">
        <v>2069</v>
      </c>
      <c r="J1939" s="16">
        <v>735.91</v>
      </c>
      <c r="K1939" s="16">
        <v>-735.91435246900096</v>
      </c>
      <c r="L1939" s="9">
        <v>0</v>
      </c>
      <c r="M1939" s="9">
        <v>0</v>
      </c>
      <c r="N1939" s="10">
        <v>0</v>
      </c>
      <c r="O1939" s="53">
        <f>SUM(J1939:N1939)</f>
        <v>-4.3524690009917322E-3</v>
      </c>
    </row>
    <row r="1940" spans="2:15" x14ac:dyDescent="0.25">
      <c r="B1940" s="51" t="s">
        <v>21</v>
      </c>
      <c r="C1940" s="3" t="s">
        <v>250</v>
      </c>
      <c r="D1940" s="31" t="s">
        <v>2669</v>
      </c>
      <c r="E1940" s="23" t="s">
        <v>2732</v>
      </c>
      <c r="F1940" s="24">
        <v>40522</v>
      </c>
      <c r="G1940" s="3" t="s">
        <v>2070</v>
      </c>
      <c r="H1940" s="4" t="s">
        <v>1859</v>
      </c>
      <c r="I1940" s="4" t="s">
        <v>226</v>
      </c>
      <c r="J1940" s="16">
        <v>2889.65</v>
      </c>
      <c r="K1940" s="16">
        <v>-2889.6498679350002</v>
      </c>
      <c r="L1940" s="9">
        <v>0</v>
      </c>
      <c r="M1940" s="9">
        <v>0</v>
      </c>
      <c r="N1940" s="10">
        <v>0</v>
      </c>
      <c r="O1940" s="53">
        <f>SUM(J1940:N1940)</f>
        <v>1.320649998888257E-4</v>
      </c>
    </row>
    <row r="1941" spans="2:15" x14ac:dyDescent="0.25">
      <c r="B1941" s="51" t="s">
        <v>21</v>
      </c>
      <c r="C1941" s="3" t="s">
        <v>250</v>
      </c>
      <c r="D1941" s="31" t="s">
        <v>2669</v>
      </c>
      <c r="E1941" s="23" t="s">
        <v>2732</v>
      </c>
      <c r="F1941" s="24">
        <v>40524</v>
      </c>
      <c r="G1941" s="3" t="s">
        <v>2071</v>
      </c>
      <c r="H1941" s="4" t="s">
        <v>1859</v>
      </c>
      <c r="I1941" s="4" t="s">
        <v>174</v>
      </c>
      <c r="J1941" s="16">
        <v>2889.65</v>
      </c>
      <c r="K1941" s="16">
        <v>-2889.6498679350007</v>
      </c>
      <c r="L1941" s="9">
        <v>0</v>
      </c>
      <c r="M1941" s="9">
        <v>0</v>
      </c>
      <c r="N1941" s="10">
        <v>0</v>
      </c>
      <c r="O1941" s="53">
        <f>SUM(J1941:N1941)</f>
        <v>1.3206499943407835E-4</v>
      </c>
    </row>
    <row r="1942" spans="2:15" x14ac:dyDescent="0.25">
      <c r="B1942" s="51" t="s">
        <v>21</v>
      </c>
      <c r="C1942" s="3" t="s">
        <v>250</v>
      </c>
      <c r="D1942" s="31" t="s">
        <v>2669</v>
      </c>
      <c r="E1942" s="23" t="s">
        <v>2732</v>
      </c>
      <c r="F1942" s="24">
        <v>40524</v>
      </c>
      <c r="G1942" s="3" t="s">
        <v>2072</v>
      </c>
      <c r="H1942" s="4" t="s">
        <v>1859</v>
      </c>
      <c r="I1942" s="4" t="s">
        <v>85</v>
      </c>
      <c r="J1942" s="16">
        <v>2889.65</v>
      </c>
      <c r="K1942" s="16">
        <v>-2889.6498679350007</v>
      </c>
      <c r="L1942" s="9">
        <v>0</v>
      </c>
      <c r="M1942" s="9">
        <v>0</v>
      </c>
      <c r="N1942" s="10">
        <v>0</v>
      </c>
      <c r="O1942" s="53">
        <f>SUM(J1942:N1942)</f>
        <v>1.3206499943407835E-4</v>
      </c>
    </row>
    <row r="1943" spans="2:15" x14ac:dyDescent="0.25">
      <c r="B1943" s="51" t="s">
        <v>21</v>
      </c>
      <c r="C1943" s="3" t="s">
        <v>250</v>
      </c>
      <c r="D1943" s="31" t="s">
        <v>2669</v>
      </c>
      <c r="E1943" s="23" t="s">
        <v>2732</v>
      </c>
      <c r="F1943" s="24">
        <v>40524</v>
      </c>
      <c r="G1943" s="3" t="s">
        <v>2073</v>
      </c>
      <c r="H1943" s="4" t="s">
        <v>1859</v>
      </c>
      <c r="I1943" s="4" t="s">
        <v>482</v>
      </c>
      <c r="J1943" s="16">
        <v>2889.65</v>
      </c>
      <c r="K1943" s="16">
        <v>-2889.6498679350007</v>
      </c>
      <c r="L1943" s="9">
        <v>0</v>
      </c>
      <c r="M1943" s="9">
        <v>0</v>
      </c>
      <c r="N1943" s="10">
        <v>0</v>
      </c>
      <c r="O1943" s="53">
        <f>SUM(J1943:N1943)</f>
        <v>1.3206499943407835E-4</v>
      </c>
    </row>
    <row r="1944" spans="2:15" x14ac:dyDescent="0.25">
      <c r="B1944" s="51" t="s">
        <v>21</v>
      </c>
      <c r="C1944" s="3" t="s">
        <v>250</v>
      </c>
      <c r="D1944" s="31" t="s">
        <v>2669</v>
      </c>
      <c r="E1944" s="23" t="s">
        <v>2732</v>
      </c>
      <c r="F1944" s="24">
        <v>40543</v>
      </c>
      <c r="G1944" s="3" t="s">
        <v>2074</v>
      </c>
      <c r="H1944" s="4" t="s">
        <v>2075</v>
      </c>
      <c r="I1944" s="4" t="s">
        <v>64</v>
      </c>
      <c r="J1944" s="16">
        <v>158</v>
      </c>
      <c r="K1944" s="16">
        <v>-158.00321219999969</v>
      </c>
      <c r="L1944" s="9">
        <v>0</v>
      </c>
      <c r="M1944" s="9">
        <v>0</v>
      </c>
      <c r="N1944" s="10">
        <v>0</v>
      </c>
      <c r="O1944" s="53">
        <f>SUM(J1944:N1944)</f>
        <v>-3.212199999694576E-3</v>
      </c>
    </row>
    <row r="1945" spans="2:15" x14ac:dyDescent="0.25">
      <c r="B1945" s="51" t="s">
        <v>21</v>
      </c>
      <c r="C1945" s="3" t="s">
        <v>250</v>
      </c>
      <c r="D1945" s="31" t="s">
        <v>2669</v>
      </c>
      <c r="E1945" s="23" t="s">
        <v>2732</v>
      </c>
      <c r="F1945" s="24">
        <v>40543</v>
      </c>
      <c r="G1945" s="3" t="s">
        <v>2076</v>
      </c>
      <c r="H1945" s="4" t="s">
        <v>2075</v>
      </c>
      <c r="I1945" s="4" t="s">
        <v>64</v>
      </c>
      <c r="J1945" s="16">
        <v>158</v>
      </c>
      <c r="K1945" s="16">
        <v>-158.00321219999969</v>
      </c>
      <c r="L1945" s="9">
        <v>0</v>
      </c>
      <c r="M1945" s="9">
        <v>0</v>
      </c>
      <c r="N1945" s="10">
        <v>0</v>
      </c>
      <c r="O1945" s="53">
        <f>SUM(J1945:N1945)</f>
        <v>-3.212199999694576E-3</v>
      </c>
    </row>
    <row r="1946" spans="2:15" x14ac:dyDescent="0.25">
      <c r="B1946" s="51" t="s">
        <v>21</v>
      </c>
      <c r="C1946" s="3" t="s">
        <v>250</v>
      </c>
      <c r="D1946" s="31" t="s">
        <v>2669</v>
      </c>
      <c r="E1946" s="23" t="s">
        <v>2732</v>
      </c>
      <c r="F1946" s="24">
        <v>40543</v>
      </c>
      <c r="G1946" s="3" t="s">
        <v>2077</v>
      </c>
      <c r="H1946" s="4" t="s">
        <v>2078</v>
      </c>
      <c r="I1946" s="4" t="s">
        <v>64</v>
      </c>
      <c r="J1946" s="16">
        <v>980</v>
      </c>
      <c r="K1946" s="16">
        <v>-980.00258200000076</v>
      </c>
      <c r="L1946" s="9">
        <v>0</v>
      </c>
      <c r="M1946" s="9">
        <v>0</v>
      </c>
      <c r="N1946" s="10">
        <v>0</v>
      </c>
      <c r="O1946" s="53">
        <f>SUM(J1946:N1946)</f>
        <v>-2.5820000007570343E-3</v>
      </c>
    </row>
    <row r="1947" spans="2:15" x14ac:dyDescent="0.25">
      <c r="B1947" s="51" t="s">
        <v>21</v>
      </c>
      <c r="C1947" s="3" t="s">
        <v>250</v>
      </c>
      <c r="D1947" s="31" t="s">
        <v>2669</v>
      </c>
      <c r="E1947" s="23" t="s">
        <v>2732</v>
      </c>
      <c r="F1947" s="24">
        <v>40543</v>
      </c>
      <c r="G1947" s="3" t="s">
        <v>2079</v>
      </c>
      <c r="H1947" s="4" t="s">
        <v>2080</v>
      </c>
      <c r="I1947" s="4" t="s">
        <v>64</v>
      </c>
      <c r="J1947" s="16">
        <v>529</v>
      </c>
      <c r="K1947" s="16">
        <v>-529.00126110000019</v>
      </c>
      <c r="L1947" s="9">
        <v>0</v>
      </c>
      <c r="M1947" s="9">
        <v>0</v>
      </c>
      <c r="N1947" s="10">
        <v>0</v>
      </c>
      <c r="O1947" s="53">
        <f>SUM(J1947:N1947)</f>
        <v>-1.2611000001925277E-3</v>
      </c>
    </row>
    <row r="1948" spans="2:15" x14ac:dyDescent="0.25">
      <c r="B1948" s="51" t="s">
        <v>21</v>
      </c>
      <c r="C1948" s="3" t="s">
        <v>250</v>
      </c>
      <c r="D1948" s="31" t="s">
        <v>2669</v>
      </c>
      <c r="E1948" s="23" t="s">
        <v>2732</v>
      </c>
      <c r="F1948" s="24">
        <v>40543</v>
      </c>
      <c r="G1948" s="3" t="s">
        <v>2081</v>
      </c>
      <c r="H1948" s="4" t="s">
        <v>2082</v>
      </c>
      <c r="I1948" s="4" t="s">
        <v>44</v>
      </c>
      <c r="J1948" s="16">
        <v>158</v>
      </c>
      <c r="K1948" s="16">
        <v>-158.00321219999969</v>
      </c>
      <c r="L1948" s="9">
        <v>0</v>
      </c>
      <c r="M1948" s="9">
        <v>0</v>
      </c>
      <c r="N1948" s="10">
        <v>0</v>
      </c>
      <c r="O1948" s="53">
        <f>SUM(J1948:N1948)</f>
        <v>-3.212199999694576E-3</v>
      </c>
    </row>
    <row r="1949" spans="2:15" x14ac:dyDescent="0.25">
      <c r="B1949" s="51" t="s">
        <v>21</v>
      </c>
      <c r="C1949" s="3" t="s">
        <v>250</v>
      </c>
      <c r="D1949" s="31" t="s">
        <v>2669</v>
      </c>
      <c r="E1949" s="23" t="s">
        <v>2732</v>
      </c>
      <c r="F1949" s="24">
        <v>40543</v>
      </c>
      <c r="G1949" s="3" t="s">
        <v>2083</v>
      </c>
      <c r="H1949" s="4" t="s">
        <v>2075</v>
      </c>
      <c r="I1949" s="4" t="s">
        <v>44</v>
      </c>
      <c r="J1949" s="16">
        <v>158</v>
      </c>
      <c r="K1949" s="16">
        <v>-158.00321219999969</v>
      </c>
      <c r="L1949" s="9">
        <v>0</v>
      </c>
      <c r="M1949" s="9">
        <v>0</v>
      </c>
      <c r="N1949" s="10">
        <v>0</v>
      </c>
      <c r="O1949" s="53">
        <f>SUM(J1949:N1949)</f>
        <v>-3.212199999694576E-3</v>
      </c>
    </row>
    <row r="1950" spans="2:15" x14ac:dyDescent="0.25">
      <c r="B1950" s="51" t="s">
        <v>21</v>
      </c>
      <c r="C1950" s="3" t="s">
        <v>250</v>
      </c>
      <c r="D1950" s="31" t="s">
        <v>2669</v>
      </c>
      <c r="E1950" s="23" t="s">
        <v>2732</v>
      </c>
      <c r="F1950" s="24">
        <v>40543</v>
      </c>
      <c r="G1950" s="3" t="s">
        <v>2084</v>
      </c>
      <c r="H1950" s="4" t="s">
        <v>2080</v>
      </c>
      <c r="I1950" s="4" t="s">
        <v>100</v>
      </c>
      <c r="J1950" s="16">
        <v>529</v>
      </c>
      <c r="K1950" s="16">
        <v>-529.00126110000019</v>
      </c>
      <c r="L1950" s="9">
        <v>0</v>
      </c>
      <c r="M1950" s="9">
        <v>0</v>
      </c>
      <c r="N1950" s="10">
        <v>0</v>
      </c>
      <c r="O1950" s="53">
        <f>SUM(J1950:N1950)</f>
        <v>-1.2611000001925277E-3</v>
      </c>
    </row>
    <row r="1951" spans="2:15" x14ac:dyDescent="0.25">
      <c r="B1951" s="51" t="s">
        <v>21</v>
      </c>
      <c r="C1951" s="3" t="s">
        <v>250</v>
      </c>
      <c r="D1951" s="31" t="s">
        <v>2669</v>
      </c>
      <c r="E1951" s="23" t="s">
        <v>2732</v>
      </c>
      <c r="F1951" s="24">
        <v>40543</v>
      </c>
      <c r="G1951" s="3" t="s">
        <v>2085</v>
      </c>
      <c r="H1951" s="4" t="s">
        <v>2086</v>
      </c>
      <c r="I1951" s="4" t="s">
        <v>25</v>
      </c>
      <c r="J1951" s="16">
        <v>980</v>
      </c>
      <c r="K1951" s="16">
        <v>-980.00258200000076</v>
      </c>
      <c r="L1951" s="9">
        <v>0</v>
      </c>
      <c r="M1951" s="9">
        <v>0</v>
      </c>
      <c r="N1951" s="10">
        <v>0</v>
      </c>
      <c r="O1951" s="53">
        <f>SUM(J1951:N1951)</f>
        <v>-2.5820000007570343E-3</v>
      </c>
    </row>
    <row r="1952" spans="2:15" x14ac:dyDescent="0.25">
      <c r="B1952" s="51" t="s">
        <v>21</v>
      </c>
      <c r="C1952" s="3" t="s">
        <v>250</v>
      </c>
      <c r="D1952" s="31" t="s">
        <v>2669</v>
      </c>
      <c r="E1952" s="23" t="s">
        <v>2732</v>
      </c>
      <c r="F1952" s="24">
        <v>40543</v>
      </c>
      <c r="G1952" s="3" t="s">
        <v>2087</v>
      </c>
      <c r="H1952" s="4" t="s">
        <v>2080</v>
      </c>
      <c r="I1952" s="4" t="s">
        <v>91</v>
      </c>
      <c r="J1952" s="16">
        <v>529</v>
      </c>
      <c r="K1952" s="16">
        <v>-529.00126110000019</v>
      </c>
      <c r="L1952" s="9">
        <v>0</v>
      </c>
      <c r="M1952" s="9">
        <v>0</v>
      </c>
      <c r="N1952" s="10">
        <v>0</v>
      </c>
      <c r="O1952" s="53">
        <f>SUM(J1952:N1952)</f>
        <v>-1.2611000001925277E-3</v>
      </c>
    </row>
    <row r="1953" spans="2:15" x14ac:dyDescent="0.25">
      <c r="B1953" s="51" t="s">
        <v>21</v>
      </c>
      <c r="C1953" s="3" t="s">
        <v>250</v>
      </c>
      <c r="D1953" s="31" t="s">
        <v>2669</v>
      </c>
      <c r="E1953" s="23" t="s">
        <v>2732</v>
      </c>
      <c r="F1953" s="24">
        <v>40543</v>
      </c>
      <c r="G1953" s="3" t="s">
        <v>2088</v>
      </c>
      <c r="H1953" s="4" t="s">
        <v>2082</v>
      </c>
      <c r="I1953" s="4" t="s">
        <v>64</v>
      </c>
      <c r="J1953" s="16">
        <v>158</v>
      </c>
      <c r="K1953" s="16">
        <v>-158.00321219999969</v>
      </c>
      <c r="L1953" s="9">
        <v>0</v>
      </c>
      <c r="M1953" s="9">
        <v>0</v>
      </c>
      <c r="N1953" s="10">
        <v>0</v>
      </c>
      <c r="O1953" s="53">
        <f>SUM(J1953:N1953)</f>
        <v>-3.212199999694576E-3</v>
      </c>
    </row>
    <row r="1954" spans="2:15" x14ac:dyDescent="0.25">
      <c r="B1954" s="51" t="s">
        <v>21</v>
      </c>
      <c r="C1954" s="3" t="s">
        <v>250</v>
      </c>
      <c r="D1954" s="31" t="s">
        <v>2669</v>
      </c>
      <c r="E1954" s="23" t="s">
        <v>2732</v>
      </c>
      <c r="F1954" s="24">
        <v>40543</v>
      </c>
      <c r="G1954" s="3" t="s">
        <v>2089</v>
      </c>
      <c r="H1954" s="4" t="s">
        <v>2082</v>
      </c>
      <c r="I1954" s="4" t="s">
        <v>88</v>
      </c>
      <c r="J1954" s="16">
        <v>158</v>
      </c>
      <c r="K1954" s="16">
        <v>-158.00321219999969</v>
      </c>
      <c r="L1954" s="9">
        <v>0</v>
      </c>
      <c r="M1954" s="9">
        <v>0</v>
      </c>
      <c r="N1954" s="10">
        <v>0</v>
      </c>
      <c r="O1954" s="53">
        <f>SUM(J1954:N1954)</f>
        <v>-3.212199999694576E-3</v>
      </c>
    </row>
    <row r="1955" spans="2:15" x14ac:dyDescent="0.25">
      <c r="B1955" s="51" t="s">
        <v>21</v>
      </c>
      <c r="C1955" s="3" t="s">
        <v>250</v>
      </c>
      <c r="D1955" s="31" t="s">
        <v>2669</v>
      </c>
      <c r="E1955" s="23" t="s">
        <v>2732</v>
      </c>
      <c r="F1955" s="24">
        <v>40543</v>
      </c>
      <c r="G1955" s="3" t="s">
        <v>2090</v>
      </c>
      <c r="H1955" s="4" t="s">
        <v>2082</v>
      </c>
      <c r="I1955" s="4" t="s">
        <v>32</v>
      </c>
      <c r="J1955" s="16">
        <v>158</v>
      </c>
      <c r="K1955" s="16">
        <v>-158.00321219999969</v>
      </c>
      <c r="L1955" s="9">
        <v>0</v>
      </c>
      <c r="M1955" s="9">
        <v>0</v>
      </c>
      <c r="N1955" s="10">
        <v>0</v>
      </c>
      <c r="O1955" s="53">
        <f>SUM(J1955:N1955)</f>
        <v>-3.212199999694576E-3</v>
      </c>
    </row>
    <row r="1956" spans="2:15" x14ac:dyDescent="0.25">
      <c r="B1956" s="51" t="s">
        <v>21</v>
      </c>
      <c r="C1956" s="3" t="s">
        <v>250</v>
      </c>
      <c r="D1956" s="31" t="s">
        <v>2669</v>
      </c>
      <c r="E1956" s="23" t="s">
        <v>2732</v>
      </c>
      <c r="F1956" s="24">
        <v>40647</v>
      </c>
      <c r="G1956" s="3" t="s">
        <v>2091</v>
      </c>
      <c r="H1956" s="4" t="s">
        <v>2092</v>
      </c>
      <c r="I1956" s="4" t="s">
        <v>32</v>
      </c>
      <c r="J1956" s="16">
        <v>897.6</v>
      </c>
      <c r="K1956" s="16">
        <v>-879.99925200000121</v>
      </c>
      <c r="L1956" s="9">
        <v>0</v>
      </c>
      <c r="M1956" s="9">
        <v>0</v>
      </c>
      <c r="N1956" s="10">
        <f>(J1956*0.83333%)*-1</f>
        <v>-7.4799700800000002</v>
      </c>
      <c r="O1956" s="53">
        <f>SUM(J1956:N1956)</f>
        <v>10.120777919998815</v>
      </c>
    </row>
    <row r="1957" spans="2:15" x14ac:dyDescent="0.25">
      <c r="B1957" s="51" t="s">
        <v>21</v>
      </c>
      <c r="C1957" s="3" t="s">
        <v>250</v>
      </c>
      <c r="D1957" s="31" t="s">
        <v>2669</v>
      </c>
      <c r="E1957" s="23" t="s">
        <v>2732</v>
      </c>
      <c r="F1957" s="24">
        <v>40649</v>
      </c>
      <c r="G1957" s="3" t="s">
        <v>2093</v>
      </c>
      <c r="H1957" s="4" t="s">
        <v>2094</v>
      </c>
      <c r="I1957" s="4" t="s">
        <v>51</v>
      </c>
      <c r="J1957" s="16">
        <v>591.5</v>
      </c>
      <c r="K1957" s="16">
        <v>-579.57367375000047</v>
      </c>
      <c r="L1957" s="9">
        <v>0</v>
      </c>
      <c r="M1957" s="9">
        <v>0</v>
      </c>
      <c r="N1957" s="10">
        <f>(J1957*0.83333%)*-1</f>
        <v>-4.9291469499999998</v>
      </c>
      <c r="O1957" s="53">
        <f>SUM(J1957:N1957)</f>
        <v>6.9971792999995337</v>
      </c>
    </row>
    <row r="1958" spans="2:15" x14ac:dyDescent="0.25">
      <c r="B1958" s="51" t="s">
        <v>21</v>
      </c>
      <c r="C1958" s="3" t="s">
        <v>250</v>
      </c>
      <c r="D1958" s="31" t="s">
        <v>2669</v>
      </c>
      <c r="E1958" s="23" t="s">
        <v>2732</v>
      </c>
      <c r="F1958" s="24">
        <v>40649</v>
      </c>
      <c r="G1958" s="3" t="s">
        <v>2095</v>
      </c>
      <c r="H1958" s="4" t="s">
        <v>2096</v>
      </c>
      <c r="I1958" s="4" t="s">
        <v>32</v>
      </c>
      <c r="J1958" s="16">
        <v>457</v>
      </c>
      <c r="K1958" s="16">
        <v>-447.78795250000024</v>
      </c>
      <c r="L1958" s="9">
        <v>0</v>
      </c>
      <c r="M1958" s="9">
        <v>0</v>
      </c>
      <c r="N1958" s="10">
        <f>(J1958*0.83333%)*-1</f>
        <v>-3.8083181000000002</v>
      </c>
      <c r="O1958" s="53">
        <f>SUM(J1958:N1958)</f>
        <v>5.4037293999997553</v>
      </c>
    </row>
    <row r="1959" spans="2:15" x14ac:dyDescent="0.25">
      <c r="B1959" s="51" t="s">
        <v>21</v>
      </c>
      <c r="C1959" s="3" t="s">
        <v>250</v>
      </c>
      <c r="D1959" s="31" t="s">
        <v>2669</v>
      </c>
      <c r="E1959" s="23" t="s">
        <v>2732</v>
      </c>
      <c r="F1959" s="24">
        <v>40649</v>
      </c>
      <c r="G1959" s="3" t="s">
        <v>2097</v>
      </c>
      <c r="H1959" s="4" t="s">
        <v>2098</v>
      </c>
      <c r="I1959" s="4" t="s">
        <v>32</v>
      </c>
      <c r="J1959" s="16">
        <v>257.45</v>
      </c>
      <c r="K1959" s="16">
        <v>-252.25770212500041</v>
      </c>
      <c r="L1959" s="9">
        <v>0</v>
      </c>
      <c r="M1959" s="9">
        <v>0</v>
      </c>
      <c r="N1959" s="10">
        <f>(J1959*0.83333%)*-1</f>
        <v>-2.1454080850000001</v>
      </c>
      <c r="O1959" s="53">
        <f>SUM(J1959:N1959)</f>
        <v>3.0468897899995819</v>
      </c>
    </row>
    <row r="1960" spans="2:15" x14ac:dyDescent="0.25">
      <c r="B1960" s="51" t="s">
        <v>21</v>
      </c>
      <c r="C1960" s="3" t="s">
        <v>250</v>
      </c>
      <c r="D1960" s="31" t="s">
        <v>2669</v>
      </c>
      <c r="E1960" s="23" t="s">
        <v>2732</v>
      </c>
      <c r="F1960" s="24">
        <v>40649</v>
      </c>
      <c r="G1960" s="3" t="s">
        <v>2099</v>
      </c>
      <c r="H1960" s="4" t="s">
        <v>2098</v>
      </c>
      <c r="I1960" s="4" t="s">
        <v>32</v>
      </c>
      <c r="J1960" s="16">
        <v>257.45</v>
      </c>
      <c r="K1960" s="16">
        <v>-252.25770212500041</v>
      </c>
      <c r="L1960" s="9">
        <v>0</v>
      </c>
      <c r="M1960" s="9">
        <v>0</v>
      </c>
      <c r="N1960" s="10">
        <f>(J1960*0.83333%)*-1</f>
        <v>-2.1454080850000001</v>
      </c>
      <c r="O1960" s="53">
        <f>SUM(J1960:N1960)</f>
        <v>3.0468897899995819</v>
      </c>
    </row>
    <row r="1961" spans="2:15" x14ac:dyDescent="0.25">
      <c r="B1961" s="51" t="s">
        <v>21</v>
      </c>
      <c r="C1961" s="3" t="s">
        <v>250</v>
      </c>
      <c r="D1961" s="31" t="s">
        <v>2669</v>
      </c>
      <c r="E1961" s="23" t="s">
        <v>2732</v>
      </c>
      <c r="F1961" s="24">
        <v>40649</v>
      </c>
      <c r="G1961" s="3" t="s">
        <v>2100</v>
      </c>
      <c r="H1961" s="4" t="s">
        <v>2101</v>
      </c>
      <c r="I1961" s="4" t="s">
        <v>51</v>
      </c>
      <c r="J1961" s="16">
        <v>1090.95</v>
      </c>
      <c r="K1961" s="16">
        <v>-1068.9578408750003</v>
      </c>
      <c r="L1961" s="9">
        <v>0</v>
      </c>
      <c r="M1961" s="9">
        <v>0</v>
      </c>
      <c r="N1961" s="10">
        <f>(J1961*0.83333%)*-1</f>
        <v>-9.0912136350000008</v>
      </c>
      <c r="O1961" s="53">
        <f>SUM(J1961:N1961)</f>
        <v>12.900945489999716</v>
      </c>
    </row>
    <row r="1962" spans="2:15" x14ac:dyDescent="0.25">
      <c r="B1962" s="51" t="s">
        <v>21</v>
      </c>
      <c r="C1962" s="3" t="s">
        <v>250</v>
      </c>
      <c r="D1962" s="31" t="s">
        <v>2669</v>
      </c>
      <c r="E1962" s="23" t="s">
        <v>2732</v>
      </c>
      <c r="F1962" s="24">
        <v>40649</v>
      </c>
      <c r="G1962" s="3" t="s">
        <v>2102</v>
      </c>
      <c r="H1962" s="4" t="s">
        <v>2103</v>
      </c>
      <c r="I1962" s="4" t="s">
        <v>1239</v>
      </c>
      <c r="J1962" s="16">
        <v>1222.04</v>
      </c>
      <c r="K1962" s="16">
        <v>-1197.4026483000011</v>
      </c>
      <c r="L1962" s="9">
        <v>0</v>
      </c>
      <c r="M1962" s="9">
        <v>0</v>
      </c>
      <c r="N1962" s="10">
        <f>(J1962*0.83333%)*-1</f>
        <v>-10.183625932</v>
      </c>
      <c r="O1962" s="53">
        <f>SUM(J1962:N1962)</f>
        <v>14.453725767998817</v>
      </c>
    </row>
    <row r="1963" spans="2:15" x14ac:dyDescent="0.25">
      <c r="B1963" s="51" t="s">
        <v>21</v>
      </c>
      <c r="C1963" s="3" t="s">
        <v>250</v>
      </c>
      <c r="D1963" s="31" t="s">
        <v>2669</v>
      </c>
      <c r="E1963" s="23" t="s">
        <v>2732</v>
      </c>
      <c r="F1963" s="24">
        <v>40649</v>
      </c>
      <c r="G1963" s="3" t="s">
        <v>2104</v>
      </c>
      <c r="H1963" s="4" t="s">
        <v>2105</v>
      </c>
      <c r="I1963" s="4" t="s">
        <v>221</v>
      </c>
      <c r="J1963" s="16">
        <v>180.85</v>
      </c>
      <c r="K1963" s="16">
        <v>-177.19943262499984</v>
      </c>
      <c r="L1963" s="9">
        <v>0</v>
      </c>
      <c r="M1963" s="9">
        <v>0</v>
      </c>
      <c r="N1963" s="10">
        <f>(J1963*0.83333%)*-1</f>
        <v>-1.5070773049999999</v>
      </c>
      <c r="O1963" s="53">
        <f>SUM(J1963:N1963)</f>
        <v>2.1434900700001505</v>
      </c>
    </row>
    <row r="1964" spans="2:15" x14ac:dyDescent="0.25">
      <c r="B1964" s="51" t="s">
        <v>21</v>
      </c>
      <c r="C1964" s="3" t="s">
        <v>250</v>
      </c>
      <c r="D1964" s="31" t="s">
        <v>2669</v>
      </c>
      <c r="E1964" s="23" t="s">
        <v>2732</v>
      </c>
      <c r="F1964" s="24">
        <v>40649</v>
      </c>
      <c r="G1964" s="3" t="s">
        <v>2106</v>
      </c>
      <c r="H1964" s="4" t="s">
        <v>2103</v>
      </c>
      <c r="I1964" s="4" t="s">
        <v>66</v>
      </c>
      <c r="J1964" s="16">
        <v>1222.04</v>
      </c>
      <c r="K1964" s="16">
        <v>-1197.4026483000011</v>
      </c>
      <c r="L1964" s="9">
        <v>0</v>
      </c>
      <c r="M1964" s="9">
        <v>0</v>
      </c>
      <c r="N1964" s="10">
        <f>(J1964*0.83333%)*-1</f>
        <v>-10.183625932</v>
      </c>
      <c r="O1964" s="53">
        <f>SUM(J1964:N1964)</f>
        <v>14.453725767998817</v>
      </c>
    </row>
    <row r="1965" spans="2:15" x14ac:dyDescent="0.25">
      <c r="B1965" s="51" t="s">
        <v>21</v>
      </c>
      <c r="C1965" s="3" t="s">
        <v>250</v>
      </c>
      <c r="D1965" s="31" t="s">
        <v>2669</v>
      </c>
      <c r="E1965" s="23" t="s">
        <v>2732</v>
      </c>
      <c r="F1965" s="24">
        <v>40649</v>
      </c>
      <c r="G1965" s="3" t="s">
        <v>2107</v>
      </c>
      <c r="H1965" s="4" t="s">
        <v>2108</v>
      </c>
      <c r="I1965" s="4" t="s">
        <v>201</v>
      </c>
      <c r="J1965" s="16">
        <v>1146.8</v>
      </c>
      <c r="K1965" s="16">
        <v>-1123.6757109999999</v>
      </c>
      <c r="L1965" s="9">
        <v>0</v>
      </c>
      <c r="M1965" s="9">
        <v>0</v>
      </c>
      <c r="N1965" s="10">
        <f>(J1965*0.83333%)*-1</f>
        <v>-9.556628439999999</v>
      </c>
      <c r="O1965" s="53">
        <f>SUM(J1965:N1965)</f>
        <v>13.567660560000091</v>
      </c>
    </row>
    <row r="1966" spans="2:15" x14ac:dyDescent="0.25">
      <c r="B1966" s="51" t="s">
        <v>21</v>
      </c>
      <c r="C1966" s="3" t="s">
        <v>250</v>
      </c>
      <c r="D1966" s="31" t="s">
        <v>2669</v>
      </c>
      <c r="E1966" s="23" t="s">
        <v>2732</v>
      </c>
      <c r="F1966" s="24">
        <v>40649</v>
      </c>
      <c r="G1966" s="3" t="s">
        <v>2109</v>
      </c>
      <c r="H1966" s="4" t="s">
        <v>2110</v>
      </c>
      <c r="I1966" s="4" t="s">
        <v>90</v>
      </c>
      <c r="J1966" s="16">
        <v>743</v>
      </c>
      <c r="K1966" s="16">
        <v>-728.02104750000126</v>
      </c>
      <c r="L1966" s="9">
        <v>0</v>
      </c>
      <c r="M1966" s="9">
        <v>0</v>
      </c>
      <c r="N1966" s="10">
        <f>(J1966*0.83333%)*-1</f>
        <v>-6.1916419000000005</v>
      </c>
      <c r="O1966" s="53">
        <f>SUM(J1966:N1966)</f>
        <v>8.7873105999987402</v>
      </c>
    </row>
    <row r="1967" spans="2:15" x14ac:dyDescent="0.25">
      <c r="B1967" s="51" t="s">
        <v>21</v>
      </c>
      <c r="C1967" s="3" t="s">
        <v>250</v>
      </c>
      <c r="D1967" s="31" t="s">
        <v>2669</v>
      </c>
      <c r="E1967" s="23" t="s">
        <v>2732</v>
      </c>
      <c r="F1967" s="24">
        <v>40649</v>
      </c>
      <c r="G1967" s="3" t="s">
        <v>2111</v>
      </c>
      <c r="H1967" s="4" t="s">
        <v>2108</v>
      </c>
      <c r="I1967" s="4" t="s">
        <v>66</v>
      </c>
      <c r="J1967" s="16">
        <v>1146.8</v>
      </c>
      <c r="K1967" s="16">
        <v>-1123.6757109999999</v>
      </c>
      <c r="L1967" s="9">
        <v>0</v>
      </c>
      <c r="M1967" s="9">
        <v>0</v>
      </c>
      <c r="N1967" s="10">
        <f>(J1967*0.83333%)*-1</f>
        <v>-9.556628439999999</v>
      </c>
      <c r="O1967" s="53">
        <f>SUM(J1967:N1967)</f>
        <v>13.567660560000091</v>
      </c>
    </row>
    <row r="1968" spans="2:15" x14ac:dyDescent="0.25">
      <c r="B1968" s="51" t="s">
        <v>21</v>
      </c>
      <c r="C1968" s="3" t="s">
        <v>250</v>
      </c>
      <c r="D1968" s="31" t="s">
        <v>2669</v>
      </c>
      <c r="E1968" s="23" t="s">
        <v>2732</v>
      </c>
      <c r="F1968" s="24">
        <v>40649</v>
      </c>
      <c r="G1968" s="3" t="s">
        <v>2112</v>
      </c>
      <c r="H1968" s="4" t="s">
        <v>2103</v>
      </c>
      <c r="I1968" s="4" t="s">
        <v>66</v>
      </c>
      <c r="J1968" s="16">
        <v>1222.04</v>
      </c>
      <c r="K1968" s="16">
        <v>-1197.4026483000011</v>
      </c>
      <c r="L1968" s="9">
        <v>0</v>
      </c>
      <c r="M1968" s="9">
        <v>0</v>
      </c>
      <c r="N1968" s="10">
        <f>(J1968*0.83333%)*-1</f>
        <v>-10.183625932</v>
      </c>
      <c r="O1968" s="53">
        <f>SUM(J1968:N1968)</f>
        <v>14.453725767998817</v>
      </c>
    </row>
    <row r="1969" spans="2:15" x14ac:dyDescent="0.25">
      <c r="B1969" s="51" t="s">
        <v>21</v>
      </c>
      <c r="C1969" s="3" t="s">
        <v>250</v>
      </c>
      <c r="D1969" s="31" t="s">
        <v>2669</v>
      </c>
      <c r="E1969" s="23" t="s">
        <v>2732</v>
      </c>
      <c r="F1969" s="24">
        <v>40649</v>
      </c>
      <c r="G1969" s="3" t="s">
        <v>2113</v>
      </c>
      <c r="H1969" s="4" t="s">
        <v>2114</v>
      </c>
      <c r="I1969" s="4" t="s">
        <v>44</v>
      </c>
      <c r="J1969" s="16">
        <v>390.85</v>
      </c>
      <c r="K1969" s="16">
        <v>-382.96925762500047</v>
      </c>
      <c r="L1969" s="9">
        <v>0</v>
      </c>
      <c r="M1969" s="9">
        <v>0</v>
      </c>
      <c r="N1969" s="10">
        <f>(J1969*0.83333%)*-1</f>
        <v>-3.2570703050000001</v>
      </c>
      <c r="O1969" s="53">
        <f>SUM(J1969:N1969)</f>
        <v>4.6236720699995564</v>
      </c>
    </row>
    <row r="1970" spans="2:15" x14ac:dyDescent="0.25">
      <c r="B1970" s="51" t="s">
        <v>21</v>
      </c>
      <c r="C1970" s="3" t="s">
        <v>250</v>
      </c>
      <c r="D1970" s="31" t="s">
        <v>2669</v>
      </c>
      <c r="E1970" s="23" t="s">
        <v>2732</v>
      </c>
      <c r="F1970" s="24">
        <v>40649</v>
      </c>
      <c r="G1970" s="3" t="s">
        <v>2115</v>
      </c>
      <c r="H1970" s="4" t="s">
        <v>2096</v>
      </c>
      <c r="I1970" s="4" t="s">
        <v>1525</v>
      </c>
      <c r="J1970" s="16">
        <v>457</v>
      </c>
      <c r="K1970" s="16">
        <v>-447.78795250000024</v>
      </c>
      <c r="L1970" s="9">
        <v>0</v>
      </c>
      <c r="M1970" s="9">
        <v>0</v>
      </c>
      <c r="N1970" s="10">
        <f>(J1970*0.83333%)*-1</f>
        <v>-3.8083181000000002</v>
      </c>
      <c r="O1970" s="53">
        <f>SUM(J1970:N1970)</f>
        <v>5.4037293999997553</v>
      </c>
    </row>
    <row r="1971" spans="2:15" x14ac:dyDescent="0.25">
      <c r="B1971" s="51" t="s">
        <v>21</v>
      </c>
      <c r="C1971" s="3" t="s">
        <v>250</v>
      </c>
      <c r="D1971" s="31" t="s">
        <v>2669</v>
      </c>
      <c r="E1971" s="23" t="s">
        <v>2732</v>
      </c>
      <c r="F1971" s="24">
        <v>40649</v>
      </c>
      <c r="G1971" s="3" t="s">
        <v>2116</v>
      </c>
      <c r="H1971" s="4" t="s">
        <v>2117</v>
      </c>
      <c r="I1971" s="4" t="s">
        <v>51</v>
      </c>
      <c r="J1971" s="16">
        <v>680.8</v>
      </c>
      <c r="K1971" s="16">
        <v>-667.07276599999875</v>
      </c>
      <c r="L1971" s="9">
        <v>0</v>
      </c>
      <c r="M1971" s="9">
        <v>0</v>
      </c>
      <c r="N1971" s="10">
        <f>(J1971*0.83333%)*-1</f>
        <v>-5.6733106399999995</v>
      </c>
      <c r="O1971" s="53">
        <f>SUM(J1971:N1971)</f>
        <v>8.0539233600012032</v>
      </c>
    </row>
    <row r="1972" spans="2:15" x14ac:dyDescent="0.25">
      <c r="B1972" s="51" t="s">
        <v>21</v>
      </c>
      <c r="C1972" s="3" t="s">
        <v>250</v>
      </c>
      <c r="D1972" s="31" t="s">
        <v>2669</v>
      </c>
      <c r="E1972" s="23" t="s">
        <v>2732</v>
      </c>
      <c r="F1972" s="24">
        <v>40649</v>
      </c>
      <c r="G1972" s="3" t="s">
        <v>2118</v>
      </c>
      <c r="H1972" s="4" t="s">
        <v>2101</v>
      </c>
      <c r="I1972" s="4" t="s">
        <v>54</v>
      </c>
      <c r="J1972" s="16">
        <v>1090.95</v>
      </c>
      <c r="K1972" s="16">
        <v>-1068.9578408750003</v>
      </c>
      <c r="L1972" s="9">
        <v>0</v>
      </c>
      <c r="M1972" s="9">
        <v>0</v>
      </c>
      <c r="N1972" s="10">
        <f>(J1972*0.83333%)*-1</f>
        <v>-9.0912136350000008</v>
      </c>
      <c r="O1972" s="53">
        <f>SUM(J1972:N1972)</f>
        <v>12.900945489999716</v>
      </c>
    </row>
    <row r="1973" spans="2:15" x14ac:dyDescent="0.25">
      <c r="B1973" s="51" t="s">
        <v>21</v>
      </c>
      <c r="C1973" s="3" t="s">
        <v>250</v>
      </c>
      <c r="D1973" s="31" t="s">
        <v>2669</v>
      </c>
      <c r="E1973" s="23" t="s">
        <v>2732</v>
      </c>
      <c r="F1973" s="24">
        <v>40649</v>
      </c>
      <c r="G1973" s="3" t="s">
        <v>2119</v>
      </c>
      <c r="H1973" s="4" t="s">
        <v>2108</v>
      </c>
      <c r="I1973" s="4" t="s">
        <v>66</v>
      </c>
      <c r="J1973" s="16">
        <v>1146.8</v>
      </c>
      <c r="K1973" s="16">
        <v>-1123.6757109999999</v>
      </c>
      <c r="L1973" s="9">
        <v>0</v>
      </c>
      <c r="M1973" s="9">
        <v>0</v>
      </c>
      <c r="N1973" s="10">
        <f>(J1973*0.83333%)*-1</f>
        <v>-9.556628439999999</v>
      </c>
      <c r="O1973" s="53">
        <f>SUM(J1973:N1973)</f>
        <v>13.567660560000091</v>
      </c>
    </row>
    <row r="1974" spans="2:15" x14ac:dyDescent="0.25">
      <c r="B1974" s="51" t="s">
        <v>21</v>
      </c>
      <c r="C1974" s="3" t="s">
        <v>250</v>
      </c>
      <c r="D1974" s="31" t="s">
        <v>2669</v>
      </c>
      <c r="E1974" s="23" t="s">
        <v>2732</v>
      </c>
      <c r="F1974" s="24">
        <v>40649</v>
      </c>
      <c r="G1974" s="3" t="s">
        <v>2120</v>
      </c>
      <c r="H1974" s="4" t="s">
        <v>2108</v>
      </c>
      <c r="I1974" s="4" t="s">
        <v>215</v>
      </c>
      <c r="J1974" s="16">
        <v>1146.8</v>
      </c>
      <c r="K1974" s="16">
        <v>-1123.6757109999999</v>
      </c>
      <c r="L1974" s="9">
        <v>0</v>
      </c>
      <c r="M1974" s="9">
        <v>0</v>
      </c>
      <c r="N1974" s="10">
        <f>(J1974*0.83333%)*-1</f>
        <v>-9.556628439999999</v>
      </c>
      <c r="O1974" s="53">
        <f>SUM(J1974:N1974)</f>
        <v>13.567660560000091</v>
      </c>
    </row>
    <row r="1975" spans="2:15" x14ac:dyDescent="0.25">
      <c r="B1975" s="51" t="s">
        <v>21</v>
      </c>
      <c r="C1975" s="3" t="s">
        <v>250</v>
      </c>
      <c r="D1975" s="31" t="s">
        <v>2669</v>
      </c>
      <c r="E1975" s="23" t="s">
        <v>2732</v>
      </c>
      <c r="F1975" s="24">
        <v>40649</v>
      </c>
      <c r="G1975" s="3" t="s">
        <v>2121</v>
      </c>
      <c r="H1975" s="4" t="s">
        <v>2092</v>
      </c>
      <c r="I1975" s="4" t="s">
        <v>51</v>
      </c>
      <c r="J1975" s="16">
        <v>897.6</v>
      </c>
      <c r="K1975" s="16">
        <v>-879.49925200000121</v>
      </c>
      <c r="L1975" s="9">
        <v>0</v>
      </c>
      <c r="M1975" s="9">
        <v>0</v>
      </c>
      <c r="N1975" s="10">
        <f>(J1975*0.83333%)*-1</f>
        <v>-7.4799700800000002</v>
      </c>
      <c r="O1975" s="53">
        <f>SUM(J1975:N1975)</f>
        <v>10.620777919998815</v>
      </c>
    </row>
    <row r="1976" spans="2:15" x14ac:dyDescent="0.25">
      <c r="B1976" s="51" t="s">
        <v>21</v>
      </c>
      <c r="C1976" s="3" t="s">
        <v>250</v>
      </c>
      <c r="D1976" s="31" t="s">
        <v>2669</v>
      </c>
      <c r="E1976" s="23" t="s">
        <v>2732</v>
      </c>
      <c r="F1976" s="24">
        <v>40649</v>
      </c>
      <c r="G1976" s="3" t="s">
        <v>2122</v>
      </c>
      <c r="H1976" s="4" t="s">
        <v>2103</v>
      </c>
      <c r="I1976" s="4" t="s">
        <v>121</v>
      </c>
      <c r="J1976" s="16">
        <v>1222.04</v>
      </c>
      <c r="K1976" s="16">
        <v>-1197.4026483000011</v>
      </c>
      <c r="L1976" s="9">
        <v>0</v>
      </c>
      <c r="M1976" s="9">
        <v>0</v>
      </c>
      <c r="N1976" s="10">
        <f>(J1976*0.83333%)*-1</f>
        <v>-10.183625932</v>
      </c>
      <c r="O1976" s="53">
        <f>SUM(J1976:N1976)</f>
        <v>14.453725767998817</v>
      </c>
    </row>
    <row r="1977" spans="2:15" x14ac:dyDescent="0.25">
      <c r="B1977" s="51" t="s">
        <v>21</v>
      </c>
      <c r="C1977" s="3" t="s">
        <v>250</v>
      </c>
      <c r="D1977" s="31" t="s">
        <v>2669</v>
      </c>
      <c r="E1977" s="23" t="s">
        <v>2732</v>
      </c>
      <c r="F1977" s="24">
        <v>40649</v>
      </c>
      <c r="G1977" s="3" t="s">
        <v>2123</v>
      </c>
      <c r="H1977" s="4" t="s">
        <v>2098</v>
      </c>
      <c r="I1977" s="4" t="s">
        <v>60</v>
      </c>
      <c r="J1977" s="16">
        <v>257.45</v>
      </c>
      <c r="K1977" s="16">
        <v>-252.25770212500041</v>
      </c>
      <c r="L1977" s="9">
        <v>0</v>
      </c>
      <c r="M1977" s="9">
        <v>0</v>
      </c>
      <c r="N1977" s="10">
        <f>(J1977*0.83333%)*-1</f>
        <v>-2.1454080850000001</v>
      </c>
      <c r="O1977" s="53">
        <f>SUM(J1977:N1977)</f>
        <v>3.0468897899995819</v>
      </c>
    </row>
    <row r="1978" spans="2:15" x14ac:dyDescent="0.25">
      <c r="B1978" s="51" t="s">
        <v>21</v>
      </c>
      <c r="C1978" s="3" t="s">
        <v>250</v>
      </c>
      <c r="D1978" s="31" t="s">
        <v>2669</v>
      </c>
      <c r="E1978" s="23" t="s">
        <v>2732</v>
      </c>
      <c r="F1978" s="24">
        <v>40649</v>
      </c>
      <c r="G1978" s="3" t="s">
        <v>2124</v>
      </c>
      <c r="H1978" s="4" t="s">
        <v>2105</v>
      </c>
      <c r="I1978" s="4" t="s">
        <v>308</v>
      </c>
      <c r="J1978" s="16">
        <v>180.85</v>
      </c>
      <c r="K1978" s="16">
        <v>-177.19943262499984</v>
      </c>
      <c r="L1978" s="9">
        <v>0</v>
      </c>
      <c r="M1978" s="9">
        <v>0</v>
      </c>
      <c r="N1978" s="10">
        <f>(J1978*0.83333%)*-1</f>
        <v>-1.5070773049999999</v>
      </c>
      <c r="O1978" s="53">
        <f>SUM(J1978:N1978)</f>
        <v>2.1434900700001505</v>
      </c>
    </row>
    <row r="1979" spans="2:15" x14ac:dyDescent="0.25">
      <c r="B1979" s="51" t="s">
        <v>21</v>
      </c>
      <c r="C1979" s="3" t="s">
        <v>250</v>
      </c>
      <c r="D1979" s="31" t="s">
        <v>2669</v>
      </c>
      <c r="E1979" s="23" t="s">
        <v>2732</v>
      </c>
      <c r="F1979" s="24">
        <v>40649</v>
      </c>
      <c r="G1979" s="3" t="s">
        <v>2125</v>
      </c>
      <c r="H1979" s="4" t="s">
        <v>2105</v>
      </c>
      <c r="I1979" s="4" t="s">
        <v>39</v>
      </c>
      <c r="J1979" s="16">
        <v>180.85</v>
      </c>
      <c r="K1979" s="16">
        <v>-177.19943262499984</v>
      </c>
      <c r="L1979" s="9">
        <v>0</v>
      </c>
      <c r="M1979" s="9">
        <v>0</v>
      </c>
      <c r="N1979" s="10">
        <f>(J1979*0.83333%)*-1</f>
        <v>-1.5070773049999999</v>
      </c>
      <c r="O1979" s="53">
        <f>SUM(J1979:N1979)</f>
        <v>2.1434900700001505</v>
      </c>
    </row>
    <row r="1980" spans="2:15" x14ac:dyDescent="0.25">
      <c r="B1980" s="51" t="s">
        <v>21</v>
      </c>
      <c r="C1980" s="3" t="s">
        <v>250</v>
      </c>
      <c r="D1980" s="31" t="s">
        <v>2669</v>
      </c>
      <c r="E1980" s="23" t="s">
        <v>2732</v>
      </c>
      <c r="F1980" s="24">
        <v>40649</v>
      </c>
      <c r="G1980" s="3" t="s">
        <v>2126</v>
      </c>
      <c r="H1980" s="4" t="s">
        <v>2101</v>
      </c>
      <c r="I1980" s="4" t="s">
        <v>90</v>
      </c>
      <c r="J1980" s="16">
        <v>1090.95</v>
      </c>
      <c r="K1980" s="16">
        <v>-1068.9578408750003</v>
      </c>
      <c r="L1980" s="9">
        <v>0</v>
      </c>
      <c r="M1980" s="9">
        <v>0</v>
      </c>
      <c r="N1980" s="10">
        <f>(J1980*0.83333%)*-1</f>
        <v>-9.0912136350000008</v>
      </c>
      <c r="O1980" s="53">
        <f>SUM(J1980:N1980)</f>
        <v>12.900945489999716</v>
      </c>
    </row>
    <row r="1981" spans="2:15" x14ac:dyDescent="0.25">
      <c r="B1981" s="51" t="s">
        <v>21</v>
      </c>
      <c r="C1981" s="3" t="s">
        <v>250</v>
      </c>
      <c r="D1981" s="31" t="s">
        <v>2669</v>
      </c>
      <c r="E1981" s="23" t="s">
        <v>2732</v>
      </c>
      <c r="F1981" s="24">
        <v>40649</v>
      </c>
      <c r="G1981" s="3" t="s">
        <v>2127</v>
      </c>
      <c r="H1981" s="4" t="s">
        <v>2105</v>
      </c>
      <c r="I1981" s="4" t="s">
        <v>32</v>
      </c>
      <c r="J1981" s="16">
        <v>180.85</v>
      </c>
      <c r="K1981" s="16">
        <v>-177.19943262499984</v>
      </c>
      <c r="L1981" s="9">
        <v>0</v>
      </c>
      <c r="M1981" s="9">
        <v>0</v>
      </c>
      <c r="N1981" s="10">
        <f>(J1981*0.83333%)*-1</f>
        <v>-1.5070773049999999</v>
      </c>
      <c r="O1981" s="53">
        <f>SUM(J1981:N1981)</f>
        <v>2.1434900700001505</v>
      </c>
    </row>
    <row r="1982" spans="2:15" x14ac:dyDescent="0.25">
      <c r="B1982" s="51" t="s">
        <v>21</v>
      </c>
      <c r="C1982" s="3" t="s">
        <v>250</v>
      </c>
      <c r="D1982" s="31" t="s">
        <v>2669</v>
      </c>
      <c r="E1982" s="23" t="s">
        <v>2732</v>
      </c>
      <c r="F1982" s="24">
        <v>40649</v>
      </c>
      <c r="G1982" s="3" t="s">
        <v>2128</v>
      </c>
      <c r="H1982" s="4" t="s">
        <v>2105</v>
      </c>
      <c r="I1982" s="4" t="s">
        <v>66</v>
      </c>
      <c r="J1982" s="16">
        <v>180.85</v>
      </c>
      <c r="K1982" s="16">
        <v>-177.19943262499984</v>
      </c>
      <c r="L1982" s="9">
        <v>0</v>
      </c>
      <c r="M1982" s="9">
        <v>0</v>
      </c>
      <c r="N1982" s="10">
        <f>(J1982*0.83333%)*-1</f>
        <v>-1.5070773049999999</v>
      </c>
      <c r="O1982" s="53">
        <f>SUM(J1982:N1982)</f>
        <v>2.1434900700001505</v>
      </c>
    </row>
    <row r="1983" spans="2:15" x14ac:dyDescent="0.25">
      <c r="B1983" s="51" t="s">
        <v>21</v>
      </c>
      <c r="C1983" s="3" t="s">
        <v>250</v>
      </c>
      <c r="D1983" s="31" t="s">
        <v>2669</v>
      </c>
      <c r="E1983" s="23" t="s">
        <v>2732</v>
      </c>
      <c r="F1983" s="24">
        <v>40649</v>
      </c>
      <c r="G1983" s="3" t="s">
        <v>2129</v>
      </c>
      <c r="H1983" s="4" t="s">
        <v>2096</v>
      </c>
      <c r="I1983" s="4" t="s">
        <v>75</v>
      </c>
      <c r="J1983" s="16">
        <v>457</v>
      </c>
      <c r="K1983" s="16">
        <v>-447.78795250000024</v>
      </c>
      <c r="L1983" s="9">
        <v>0</v>
      </c>
      <c r="M1983" s="9">
        <v>0</v>
      </c>
      <c r="N1983" s="10">
        <f>(J1983*0.83333%)*-1</f>
        <v>-3.8083181000000002</v>
      </c>
      <c r="O1983" s="53">
        <f>SUM(J1983:N1983)</f>
        <v>5.4037293999997553</v>
      </c>
    </row>
    <row r="1984" spans="2:15" x14ac:dyDescent="0.25">
      <c r="B1984" s="51" t="s">
        <v>21</v>
      </c>
      <c r="C1984" s="3" t="s">
        <v>250</v>
      </c>
      <c r="D1984" s="31" t="s">
        <v>2669</v>
      </c>
      <c r="E1984" s="23" t="s">
        <v>2732</v>
      </c>
      <c r="F1984" s="24">
        <v>40649</v>
      </c>
      <c r="G1984" s="3" t="s">
        <v>2130</v>
      </c>
      <c r="H1984" s="4" t="s">
        <v>2105</v>
      </c>
      <c r="I1984" s="4" t="s">
        <v>44</v>
      </c>
      <c r="J1984" s="16">
        <v>180.85</v>
      </c>
      <c r="K1984" s="16">
        <v>-177.19943262499984</v>
      </c>
      <c r="L1984" s="9">
        <v>0</v>
      </c>
      <c r="M1984" s="9">
        <v>0</v>
      </c>
      <c r="N1984" s="10">
        <f>(J1984*0.83333%)*-1</f>
        <v>-1.5070773049999999</v>
      </c>
      <c r="O1984" s="53">
        <f>SUM(J1984:N1984)</f>
        <v>2.1434900700001505</v>
      </c>
    </row>
    <row r="1985" spans="2:15" x14ac:dyDescent="0.25">
      <c r="B1985" s="51" t="s">
        <v>21</v>
      </c>
      <c r="C1985" s="3" t="s">
        <v>250</v>
      </c>
      <c r="D1985" s="31" t="s">
        <v>2669</v>
      </c>
      <c r="E1985" s="23" t="s">
        <v>2732</v>
      </c>
      <c r="F1985" s="24">
        <v>40649</v>
      </c>
      <c r="G1985" s="3" t="s">
        <v>2131</v>
      </c>
      <c r="H1985" s="4" t="s">
        <v>2096</v>
      </c>
      <c r="I1985" s="4" t="s">
        <v>34</v>
      </c>
      <c r="J1985" s="16">
        <v>457</v>
      </c>
      <c r="K1985" s="16">
        <v>-447.78795250000024</v>
      </c>
      <c r="L1985" s="9">
        <v>0</v>
      </c>
      <c r="M1985" s="9">
        <v>0</v>
      </c>
      <c r="N1985" s="10">
        <f>(J1985*0.83333%)*-1</f>
        <v>-3.8083181000000002</v>
      </c>
      <c r="O1985" s="53">
        <f>SUM(J1985:N1985)</f>
        <v>5.4037293999997553</v>
      </c>
    </row>
    <row r="1986" spans="2:15" x14ac:dyDescent="0.25">
      <c r="B1986" s="51" t="s">
        <v>21</v>
      </c>
      <c r="C1986" s="3" t="s">
        <v>250</v>
      </c>
      <c r="D1986" s="31" t="s">
        <v>2669</v>
      </c>
      <c r="E1986" s="23" t="s">
        <v>2732</v>
      </c>
      <c r="F1986" s="24">
        <v>40649</v>
      </c>
      <c r="G1986" s="3" t="s">
        <v>2132</v>
      </c>
      <c r="H1986" s="4" t="s">
        <v>2098</v>
      </c>
      <c r="I1986" s="4" t="s">
        <v>75</v>
      </c>
      <c r="J1986" s="16">
        <v>257.45</v>
      </c>
      <c r="K1986" s="16">
        <v>-252.25770212500041</v>
      </c>
      <c r="L1986" s="9">
        <v>0</v>
      </c>
      <c r="M1986" s="9">
        <v>0</v>
      </c>
      <c r="N1986" s="10">
        <f>(J1986*0.83333%)*-1</f>
        <v>-2.1454080850000001</v>
      </c>
      <c r="O1986" s="53">
        <f>SUM(J1986:N1986)</f>
        <v>3.0468897899995819</v>
      </c>
    </row>
    <row r="1987" spans="2:15" x14ac:dyDescent="0.25">
      <c r="B1987" s="51" t="s">
        <v>21</v>
      </c>
      <c r="C1987" s="3" t="s">
        <v>250</v>
      </c>
      <c r="D1987" s="31" t="s">
        <v>2669</v>
      </c>
      <c r="E1987" s="23" t="s">
        <v>2732</v>
      </c>
      <c r="F1987" s="24">
        <v>40649</v>
      </c>
      <c r="G1987" s="3" t="s">
        <v>2133</v>
      </c>
      <c r="H1987" s="4" t="s">
        <v>2101</v>
      </c>
      <c r="I1987" s="4" t="s">
        <v>30</v>
      </c>
      <c r="J1987" s="16">
        <v>1090.95</v>
      </c>
      <c r="K1987" s="16">
        <v>-1068.9578408750003</v>
      </c>
      <c r="L1987" s="9">
        <v>0</v>
      </c>
      <c r="M1987" s="9">
        <v>0</v>
      </c>
      <c r="N1987" s="10">
        <f>(J1987*0.83333%)*-1</f>
        <v>-9.0912136350000008</v>
      </c>
      <c r="O1987" s="53">
        <f>SUM(J1987:N1987)</f>
        <v>12.900945489999716</v>
      </c>
    </row>
    <row r="1988" spans="2:15" x14ac:dyDescent="0.25">
      <c r="B1988" s="51" t="s">
        <v>21</v>
      </c>
      <c r="C1988" s="3" t="s">
        <v>250</v>
      </c>
      <c r="D1988" s="31" t="s">
        <v>2669</v>
      </c>
      <c r="E1988" s="23" t="s">
        <v>2732</v>
      </c>
      <c r="F1988" s="24">
        <v>40649</v>
      </c>
      <c r="G1988" s="3" t="s">
        <v>2134</v>
      </c>
      <c r="H1988" s="4" t="s">
        <v>2108</v>
      </c>
      <c r="I1988" s="4" t="s">
        <v>100</v>
      </c>
      <c r="J1988" s="16">
        <v>1146.8</v>
      </c>
      <c r="K1988" s="16">
        <v>-1123.6757109999999</v>
      </c>
      <c r="L1988" s="9">
        <v>0</v>
      </c>
      <c r="M1988" s="9">
        <v>0</v>
      </c>
      <c r="N1988" s="10">
        <f>(J1988*0.83333%)*-1</f>
        <v>-9.556628439999999</v>
      </c>
      <c r="O1988" s="53">
        <f>SUM(J1988:N1988)</f>
        <v>13.567660560000091</v>
      </c>
    </row>
    <row r="1989" spans="2:15" x14ac:dyDescent="0.25">
      <c r="B1989" s="51" t="s">
        <v>21</v>
      </c>
      <c r="C1989" s="3" t="s">
        <v>250</v>
      </c>
      <c r="D1989" s="31" t="s">
        <v>2669</v>
      </c>
      <c r="E1989" s="23" t="s">
        <v>2732</v>
      </c>
      <c r="F1989" s="24">
        <v>40649</v>
      </c>
      <c r="G1989" s="3" t="s">
        <v>2135</v>
      </c>
      <c r="H1989" s="4" t="s">
        <v>2105</v>
      </c>
      <c r="I1989" s="4" t="s">
        <v>32</v>
      </c>
      <c r="J1989" s="16">
        <v>180.85</v>
      </c>
      <c r="K1989" s="16">
        <v>-177.19943262499984</v>
      </c>
      <c r="L1989" s="9">
        <v>0</v>
      </c>
      <c r="M1989" s="9">
        <v>0</v>
      </c>
      <c r="N1989" s="10">
        <f>(J1989*0.83333%)*-1</f>
        <v>-1.5070773049999999</v>
      </c>
      <c r="O1989" s="53">
        <f>SUM(J1989:N1989)</f>
        <v>2.1434900700001505</v>
      </c>
    </row>
    <row r="1990" spans="2:15" x14ac:dyDescent="0.25">
      <c r="B1990" s="51" t="s">
        <v>21</v>
      </c>
      <c r="C1990" s="3" t="s">
        <v>250</v>
      </c>
      <c r="D1990" s="31" t="s">
        <v>2669</v>
      </c>
      <c r="E1990" s="23" t="s">
        <v>2732</v>
      </c>
      <c r="F1990" s="24">
        <v>40649</v>
      </c>
      <c r="G1990" s="3" t="s">
        <v>2136</v>
      </c>
      <c r="H1990" s="4" t="s">
        <v>2137</v>
      </c>
      <c r="I1990" s="4" t="s">
        <v>51</v>
      </c>
      <c r="J1990" s="16">
        <v>1250.25</v>
      </c>
      <c r="K1990" s="16">
        <v>-1225.0402081249983</v>
      </c>
      <c r="L1990" s="9">
        <v>0</v>
      </c>
      <c r="M1990" s="9">
        <v>0</v>
      </c>
      <c r="N1990" s="10">
        <f>(J1990*0.83333%)*-1</f>
        <v>-10.418708325000001</v>
      </c>
      <c r="O1990" s="53">
        <f>SUM(J1990:N1990)</f>
        <v>14.791083550001655</v>
      </c>
    </row>
    <row r="1991" spans="2:15" x14ac:dyDescent="0.25">
      <c r="B1991" s="51" t="s">
        <v>21</v>
      </c>
      <c r="C1991" s="3" t="s">
        <v>250</v>
      </c>
      <c r="D1991" s="31" t="s">
        <v>2669</v>
      </c>
      <c r="E1991" s="23" t="s">
        <v>2732</v>
      </c>
      <c r="F1991" s="24">
        <v>40649</v>
      </c>
      <c r="G1991" s="3" t="s">
        <v>2138</v>
      </c>
      <c r="H1991" s="4" t="s">
        <v>2096</v>
      </c>
      <c r="I1991" s="4" t="s">
        <v>51</v>
      </c>
      <c r="J1991" s="16">
        <v>457</v>
      </c>
      <c r="K1991" s="16">
        <v>-447.78795250000024</v>
      </c>
      <c r="L1991" s="9">
        <v>0</v>
      </c>
      <c r="M1991" s="9">
        <v>0</v>
      </c>
      <c r="N1991" s="10">
        <f>(J1991*0.83333%)*-1</f>
        <v>-3.8083181000000002</v>
      </c>
      <c r="O1991" s="53">
        <f>SUM(J1991:N1991)</f>
        <v>5.4037293999997553</v>
      </c>
    </row>
    <row r="1992" spans="2:15" x14ac:dyDescent="0.25">
      <c r="B1992" s="51" t="s">
        <v>21</v>
      </c>
      <c r="C1992" s="3" t="s">
        <v>250</v>
      </c>
      <c r="D1992" s="31" t="s">
        <v>2669</v>
      </c>
      <c r="E1992" s="23" t="s">
        <v>2732</v>
      </c>
      <c r="F1992" s="24">
        <v>40649</v>
      </c>
      <c r="G1992" s="3" t="s">
        <v>2139</v>
      </c>
      <c r="H1992" s="4" t="s">
        <v>2096</v>
      </c>
      <c r="I1992" s="4" t="s">
        <v>44</v>
      </c>
      <c r="J1992" s="16">
        <v>457</v>
      </c>
      <c r="K1992" s="16">
        <v>-447.78795250000024</v>
      </c>
      <c r="L1992" s="9">
        <v>0</v>
      </c>
      <c r="M1992" s="9">
        <v>0</v>
      </c>
      <c r="N1992" s="10">
        <f>(J1992*0.83333%)*-1</f>
        <v>-3.8083181000000002</v>
      </c>
      <c r="O1992" s="53">
        <f>SUM(J1992:N1992)</f>
        <v>5.4037293999997553</v>
      </c>
    </row>
    <row r="1993" spans="2:15" x14ac:dyDescent="0.25">
      <c r="B1993" s="51" t="s">
        <v>21</v>
      </c>
      <c r="C1993" s="3" t="s">
        <v>250</v>
      </c>
      <c r="D1993" s="31" t="s">
        <v>2669</v>
      </c>
      <c r="E1993" s="23" t="s">
        <v>2732</v>
      </c>
      <c r="F1993" s="24">
        <v>40649</v>
      </c>
      <c r="G1993" s="3" t="s">
        <v>2140</v>
      </c>
      <c r="H1993" s="4" t="s">
        <v>2096</v>
      </c>
      <c r="I1993" s="4" t="s">
        <v>66</v>
      </c>
      <c r="J1993" s="16">
        <v>457</v>
      </c>
      <c r="K1993" s="16">
        <v>-447.78795250000024</v>
      </c>
      <c r="L1993" s="9">
        <v>0</v>
      </c>
      <c r="M1993" s="9">
        <v>0</v>
      </c>
      <c r="N1993" s="10">
        <f>(J1993*0.83333%)*-1</f>
        <v>-3.8083181000000002</v>
      </c>
      <c r="O1993" s="53">
        <f>SUM(J1993:N1993)</f>
        <v>5.4037293999997553</v>
      </c>
    </row>
    <row r="1994" spans="2:15" x14ac:dyDescent="0.25">
      <c r="B1994" s="51" t="s">
        <v>21</v>
      </c>
      <c r="C1994" s="3" t="s">
        <v>250</v>
      </c>
      <c r="D1994" s="31" t="s">
        <v>2669</v>
      </c>
      <c r="E1994" s="23" t="s">
        <v>2732</v>
      </c>
      <c r="F1994" s="24">
        <v>40649</v>
      </c>
      <c r="G1994" s="3" t="s">
        <v>2141</v>
      </c>
      <c r="H1994" s="4" t="s">
        <v>2094</v>
      </c>
      <c r="I1994" s="4" t="s">
        <v>44</v>
      </c>
      <c r="J1994" s="16">
        <v>591.5</v>
      </c>
      <c r="K1994" s="16">
        <v>-579.57367375000047</v>
      </c>
      <c r="L1994" s="9">
        <v>0</v>
      </c>
      <c r="M1994" s="9">
        <v>0</v>
      </c>
      <c r="N1994" s="10">
        <f>(J1994*0.83333%)*-1</f>
        <v>-4.9291469499999998</v>
      </c>
      <c r="O1994" s="53">
        <f>SUM(J1994:N1994)</f>
        <v>6.9971792999995337</v>
      </c>
    </row>
    <row r="1995" spans="2:15" x14ac:dyDescent="0.25">
      <c r="B1995" s="51" t="s">
        <v>21</v>
      </c>
      <c r="C1995" s="3" t="s">
        <v>250</v>
      </c>
      <c r="D1995" s="31" t="s">
        <v>2669</v>
      </c>
      <c r="E1995" s="23" t="s">
        <v>2732</v>
      </c>
      <c r="F1995" s="24">
        <v>40649</v>
      </c>
      <c r="G1995" s="3" t="s">
        <v>2142</v>
      </c>
      <c r="H1995" s="4" t="s">
        <v>2096</v>
      </c>
      <c r="I1995" s="4" t="s">
        <v>66</v>
      </c>
      <c r="J1995" s="16">
        <v>457</v>
      </c>
      <c r="K1995" s="16">
        <v>-447.78795250000024</v>
      </c>
      <c r="L1995" s="9">
        <v>0</v>
      </c>
      <c r="M1995" s="9">
        <v>0</v>
      </c>
      <c r="N1995" s="10">
        <f>(J1995*0.83333%)*-1</f>
        <v>-3.8083181000000002</v>
      </c>
      <c r="O1995" s="53">
        <f>SUM(J1995:N1995)</f>
        <v>5.4037293999997553</v>
      </c>
    </row>
    <row r="1996" spans="2:15" x14ac:dyDescent="0.25">
      <c r="B1996" s="51" t="s">
        <v>21</v>
      </c>
      <c r="C1996" s="3" t="s">
        <v>250</v>
      </c>
      <c r="D1996" s="31" t="s">
        <v>2669</v>
      </c>
      <c r="E1996" s="23" t="s">
        <v>2732</v>
      </c>
      <c r="F1996" s="24">
        <v>40649</v>
      </c>
      <c r="G1996" s="3" t="s">
        <v>2143</v>
      </c>
      <c r="H1996" s="4" t="s">
        <v>2096</v>
      </c>
      <c r="I1996" s="4" t="s">
        <v>51</v>
      </c>
      <c r="J1996" s="16">
        <v>457</v>
      </c>
      <c r="K1996" s="16">
        <v>-447.78795250000024</v>
      </c>
      <c r="L1996" s="9">
        <v>0</v>
      </c>
      <c r="M1996" s="9">
        <v>0</v>
      </c>
      <c r="N1996" s="10">
        <f>(J1996*0.83333%)*-1</f>
        <v>-3.8083181000000002</v>
      </c>
      <c r="O1996" s="53">
        <f>SUM(J1996:N1996)</f>
        <v>5.4037293999997553</v>
      </c>
    </row>
    <row r="1997" spans="2:15" x14ac:dyDescent="0.25">
      <c r="B1997" s="51" t="s">
        <v>21</v>
      </c>
      <c r="C1997" s="3" t="s">
        <v>250</v>
      </c>
      <c r="D1997" s="31" t="s">
        <v>2669</v>
      </c>
      <c r="E1997" s="23" t="s">
        <v>2732</v>
      </c>
      <c r="F1997" s="24">
        <v>40649</v>
      </c>
      <c r="G1997" s="3" t="s">
        <v>2144</v>
      </c>
      <c r="H1997" s="4" t="s">
        <v>2103</v>
      </c>
      <c r="I1997" s="4" t="s">
        <v>51</v>
      </c>
      <c r="J1997" s="16">
        <v>1222.04</v>
      </c>
      <c r="K1997" s="16">
        <v>-1197.4026483000011</v>
      </c>
      <c r="L1997" s="9">
        <v>0</v>
      </c>
      <c r="M1997" s="9">
        <v>0</v>
      </c>
      <c r="N1997" s="10">
        <f>(J1997*0.83333%)*-1</f>
        <v>-10.183625932</v>
      </c>
      <c r="O1997" s="53">
        <f>SUM(J1997:N1997)</f>
        <v>14.453725767998817</v>
      </c>
    </row>
    <row r="1998" spans="2:15" x14ac:dyDescent="0.25">
      <c r="B1998" s="51" t="s">
        <v>21</v>
      </c>
      <c r="C1998" s="3" t="s">
        <v>250</v>
      </c>
      <c r="D1998" s="31" t="s">
        <v>2669</v>
      </c>
      <c r="E1998" s="23" t="s">
        <v>2732</v>
      </c>
      <c r="F1998" s="24">
        <v>40649</v>
      </c>
      <c r="G1998" s="3" t="s">
        <v>2145</v>
      </c>
      <c r="H1998" s="4" t="s">
        <v>2114</v>
      </c>
      <c r="I1998" s="4" t="s">
        <v>51</v>
      </c>
      <c r="J1998" s="16">
        <v>390.85</v>
      </c>
      <c r="K1998" s="16">
        <v>-382.96925762500047</v>
      </c>
      <c r="L1998" s="9">
        <v>0</v>
      </c>
      <c r="M1998" s="9">
        <v>0</v>
      </c>
      <c r="N1998" s="10">
        <f>(J1998*0.83333%)*-1</f>
        <v>-3.2570703050000001</v>
      </c>
      <c r="O1998" s="53">
        <f>SUM(J1998:N1998)</f>
        <v>4.6236720699995564</v>
      </c>
    </row>
    <row r="1999" spans="2:15" x14ac:dyDescent="0.25">
      <c r="B1999" s="51" t="s">
        <v>21</v>
      </c>
      <c r="C1999" s="3" t="s">
        <v>250</v>
      </c>
      <c r="D1999" s="31" t="s">
        <v>2669</v>
      </c>
      <c r="E1999" s="23" t="s">
        <v>2732</v>
      </c>
      <c r="F1999" s="24">
        <v>40649</v>
      </c>
      <c r="G1999" s="3" t="s">
        <v>2146</v>
      </c>
      <c r="H1999" s="4" t="s">
        <v>2110</v>
      </c>
      <c r="I1999" s="4" t="s">
        <v>32</v>
      </c>
      <c r="J1999" s="16">
        <v>743</v>
      </c>
      <c r="K1999" s="16">
        <v>-728.02104750000126</v>
      </c>
      <c r="L1999" s="9">
        <v>0</v>
      </c>
      <c r="M1999" s="9">
        <v>0</v>
      </c>
      <c r="N1999" s="10">
        <f>(J1999*0.83333%)*-1</f>
        <v>-6.1916419000000005</v>
      </c>
      <c r="O1999" s="53">
        <f>SUM(J1999:N1999)</f>
        <v>8.7873105999987402</v>
      </c>
    </row>
    <row r="2000" spans="2:15" x14ac:dyDescent="0.25">
      <c r="B2000" s="51" t="s">
        <v>21</v>
      </c>
      <c r="C2000" s="3" t="s">
        <v>250</v>
      </c>
      <c r="D2000" s="31" t="s">
        <v>2669</v>
      </c>
      <c r="E2000" s="23" t="s">
        <v>2732</v>
      </c>
      <c r="F2000" s="24">
        <v>40657</v>
      </c>
      <c r="G2000" s="3" t="s">
        <v>2147</v>
      </c>
      <c r="H2000" s="4" t="s">
        <v>2148</v>
      </c>
      <c r="I2000" s="4" t="s">
        <v>54</v>
      </c>
      <c r="J2000" s="16">
        <v>470.53</v>
      </c>
      <c r="K2000" s="16">
        <v>-460.01319122500024</v>
      </c>
      <c r="L2000" s="9">
        <v>0</v>
      </c>
      <c r="M2000" s="9">
        <v>0</v>
      </c>
      <c r="N2000" s="10">
        <f>(J2000*0.83333%)*-1</f>
        <v>-3.9210676489999998</v>
      </c>
      <c r="O2000" s="53">
        <f>SUM(J2000:N2000)</f>
        <v>6.5957411259997318</v>
      </c>
    </row>
    <row r="2001" spans="2:15" x14ac:dyDescent="0.25">
      <c r="B2001" s="51" t="s">
        <v>21</v>
      </c>
      <c r="C2001" s="3" t="s">
        <v>250</v>
      </c>
      <c r="D2001" s="31" t="s">
        <v>2669</v>
      </c>
      <c r="E2001" s="23" t="s">
        <v>2732</v>
      </c>
      <c r="F2001" s="24">
        <v>40660</v>
      </c>
      <c r="G2001" s="3" t="s">
        <v>2149</v>
      </c>
      <c r="H2001" s="4" t="s">
        <v>2150</v>
      </c>
      <c r="I2001" s="4" t="s">
        <v>51</v>
      </c>
      <c r="J2001" s="16">
        <v>881.74</v>
      </c>
      <c r="K2001" s="16">
        <v>-861.30209855000123</v>
      </c>
      <c r="L2001" s="9">
        <v>0</v>
      </c>
      <c r="M2001" s="9">
        <v>0</v>
      </c>
      <c r="N2001" s="10">
        <f>(J2001*0.83333%)*-1</f>
        <v>-7.3478039420000005</v>
      </c>
      <c r="O2001" s="53">
        <f>SUM(J2001:N2001)</f>
        <v>13.090097507998776</v>
      </c>
    </row>
    <row r="2002" spans="2:15" x14ac:dyDescent="0.25">
      <c r="B2002" s="51" t="s">
        <v>21</v>
      </c>
      <c r="C2002" s="3" t="s">
        <v>250</v>
      </c>
      <c r="D2002" s="31" t="s">
        <v>2669</v>
      </c>
      <c r="E2002" s="23" t="s">
        <v>2732</v>
      </c>
      <c r="F2002" s="24">
        <v>40660</v>
      </c>
      <c r="G2002" s="3" t="s">
        <v>2151</v>
      </c>
      <c r="H2002" s="4" t="s">
        <v>2152</v>
      </c>
      <c r="I2002" s="4" t="s">
        <v>51</v>
      </c>
      <c r="J2002" s="16">
        <v>501.63</v>
      </c>
      <c r="K2002" s="16">
        <v>-490.00733197499983</v>
      </c>
      <c r="L2002" s="9">
        <v>0</v>
      </c>
      <c r="M2002" s="9">
        <v>0</v>
      </c>
      <c r="N2002" s="10">
        <f>(J2002*0.83333%)*-1</f>
        <v>-4.1802332790000003</v>
      </c>
      <c r="O2002" s="53">
        <f>SUM(J2002:N2002)</f>
        <v>7.4424347460001661</v>
      </c>
    </row>
    <row r="2003" spans="2:15" x14ac:dyDescent="0.25">
      <c r="B2003" s="51" t="s">
        <v>21</v>
      </c>
      <c r="C2003" s="3" t="s">
        <v>250</v>
      </c>
      <c r="D2003" s="31" t="s">
        <v>2669</v>
      </c>
      <c r="E2003" s="23" t="s">
        <v>2732</v>
      </c>
      <c r="F2003" s="24">
        <v>40660</v>
      </c>
      <c r="G2003" s="3" t="s">
        <v>2153</v>
      </c>
      <c r="H2003" s="4" t="s">
        <v>2148</v>
      </c>
      <c r="I2003" s="4" t="s">
        <v>32</v>
      </c>
      <c r="J2003" s="16">
        <v>470.53</v>
      </c>
      <c r="K2003" s="16">
        <v>-459.62319122500026</v>
      </c>
      <c r="L2003" s="9">
        <v>0</v>
      </c>
      <c r="M2003" s="9">
        <v>0</v>
      </c>
      <c r="N2003" s="10">
        <f>(J2003*0.83333%)*-1</f>
        <v>-3.9210676489999998</v>
      </c>
      <c r="O2003" s="53">
        <f>SUM(J2003:N2003)</f>
        <v>6.9857411259997182</v>
      </c>
    </row>
    <row r="2004" spans="2:15" x14ac:dyDescent="0.25">
      <c r="B2004" s="51" t="s">
        <v>21</v>
      </c>
      <c r="C2004" s="3" t="s">
        <v>250</v>
      </c>
      <c r="D2004" s="31" t="s">
        <v>2669</v>
      </c>
      <c r="E2004" s="23" t="s">
        <v>2732</v>
      </c>
      <c r="F2004" s="24">
        <v>40660</v>
      </c>
      <c r="G2004" s="3" t="s">
        <v>2154</v>
      </c>
      <c r="H2004" s="4" t="s">
        <v>2148</v>
      </c>
      <c r="I2004" s="4" t="s">
        <v>32</v>
      </c>
      <c r="J2004" s="16">
        <v>470.53</v>
      </c>
      <c r="K2004" s="16">
        <v>-459.62319122500026</v>
      </c>
      <c r="L2004" s="9">
        <v>0</v>
      </c>
      <c r="M2004" s="9">
        <v>0</v>
      </c>
      <c r="N2004" s="10">
        <f>(J2004*0.83333%)*-1</f>
        <v>-3.9210676489999998</v>
      </c>
      <c r="O2004" s="53">
        <f>SUM(J2004:N2004)</f>
        <v>6.9857411259997182</v>
      </c>
    </row>
    <row r="2005" spans="2:15" x14ac:dyDescent="0.25">
      <c r="B2005" s="51" t="s">
        <v>21</v>
      </c>
      <c r="C2005" s="3" t="s">
        <v>250</v>
      </c>
      <c r="D2005" s="31" t="s">
        <v>2669</v>
      </c>
      <c r="E2005" s="23" t="s">
        <v>2732</v>
      </c>
      <c r="F2005" s="24">
        <v>40660</v>
      </c>
      <c r="G2005" s="3" t="s">
        <v>2155</v>
      </c>
      <c r="H2005" s="4" t="s">
        <v>2156</v>
      </c>
      <c r="I2005" s="4" t="s">
        <v>51</v>
      </c>
      <c r="J2005" s="16">
        <v>280.75</v>
      </c>
      <c r="K2005" s="16">
        <v>-274.24684937500018</v>
      </c>
      <c r="L2005" s="9">
        <v>0</v>
      </c>
      <c r="M2005" s="9">
        <v>0</v>
      </c>
      <c r="N2005" s="10">
        <f>(J2005*0.83333%)*-1</f>
        <v>-2.339573975</v>
      </c>
      <c r="O2005" s="53">
        <f>SUM(J2005:N2005)</f>
        <v>4.1635766499998184</v>
      </c>
    </row>
    <row r="2006" spans="2:15" x14ac:dyDescent="0.25">
      <c r="B2006" s="51" t="s">
        <v>21</v>
      </c>
      <c r="C2006" s="3" t="s">
        <v>250</v>
      </c>
      <c r="D2006" s="31" t="s">
        <v>2669</v>
      </c>
      <c r="E2006" s="23" t="s">
        <v>2732</v>
      </c>
      <c r="F2006" s="24">
        <v>40660</v>
      </c>
      <c r="G2006" s="3" t="s">
        <v>2157</v>
      </c>
      <c r="H2006" s="4" t="s">
        <v>2152</v>
      </c>
      <c r="I2006" s="4" t="s">
        <v>51</v>
      </c>
      <c r="J2006" s="16">
        <v>501.63</v>
      </c>
      <c r="K2006" s="16">
        <v>-490.00733197499983</v>
      </c>
      <c r="L2006" s="9">
        <v>0</v>
      </c>
      <c r="M2006" s="9">
        <v>0</v>
      </c>
      <c r="N2006" s="10">
        <f>(J2006*0.83333%)*-1</f>
        <v>-4.1802332790000003</v>
      </c>
      <c r="O2006" s="53">
        <f>SUM(J2006:N2006)</f>
        <v>7.4424347460001661</v>
      </c>
    </row>
    <row r="2007" spans="2:15" x14ac:dyDescent="0.25">
      <c r="B2007" s="51" t="s">
        <v>21</v>
      </c>
      <c r="C2007" s="3" t="s">
        <v>250</v>
      </c>
      <c r="D2007" s="31" t="s">
        <v>2669</v>
      </c>
      <c r="E2007" s="23" t="s">
        <v>2732</v>
      </c>
      <c r="F2007" s="24">
        <v>40660</v>
      </c>
      <c r="G2007" s="3" t="s">
        <v>2158</v>
      </c>
      <c r="H2007" s="4" t="s">
        <v>2152</v>
      </c>
      <c r="I2007" s="4" t="s">
        <v>51</v>
      </c>
      <c r="J2007" s="16">
        <v>501.63</v>
      </c>
      <c r="K2007" s="16">
        <v>-490.00733197499983</v>
      </c>
      <c r="L2007" s="9">
        <v>0</v>
      </c>
      <c r="M2007" s="9">
        <v>0</v>
      </c>
      <c r="N2007" s="10">
        <f>(J2007*0.83333%)*-1</f>
        <v>-4.1802332790000003</v>
      </c>
      <c r="O2007" s="53">
        <f>SUM(J2007:N2007)</f>
        <v>7.4424347460001661</v>
      </c>
    </row>
    <row r="2008" spans="2:15" x14ac:dyDescent="0.25">
      <c r="B2008" s="51" t="s">
        <v>21</v>
      </c>
      <c r="C2008" s="3" t="s">
        <v>250</v>
      </c>
      <c r="D2008" s="31" t="s">
        <v>2669</v>
      </c>
      <c r="E2008" s="23" t="s">
        <v>2732</v>
      </c>
      <c r="F2008" s="24">
        <v>40660</v>
      </c>
      <c r="G2008" s="3" t="s">
        <v>2159</v>
      </c>
      <c r="H2008" s="4" t="s">
        <v>2152</v>
      </c>
      <c r="I2008" s="4" t="s">
        <v>51</v>
      </c>
      <c r="J2008" s="16">
        <v>501.63</v>
      </c>
      <c r="K2008" s="16">
        <v>-490.00733197499983</v>
      </c>
      <c r="L2008" s="9">
        <v>0</v>
      </c>
      <c r="M2008" s="9">
        <v>0</v>
      </c>
      <c r="N2008" s="10">
        <f>(J2008*0.83333%)*-1</f>
        <v>-4.1802332790000003</v>
      </c>
      <c r="O2008" s="53">
        <f>SUM(J2008:N2008)</f>
        <v>7.4424347460001661</v>
      </c>
    </row>
    <row r="2009" spans="2:15" x14ac:dyDescent="0.25">
      <c r="B2009" s="51" t="s">
        <v>21</v>
      </c>
      <c r="C2009" s="3" t="s">
        <v>250</v>
      </c>
      <c r="D2009" s="31" t="s">
        <v>2669</v>
      </c>
      <c r="E2009" s="23" t="s">
        <v>2732</v>
      </c>
      <c r="F2009" s="24">
        <v>40660</v>
      </c>
      <c r="G2009" s="3" t="s">
        <v>2160</v>
      </c>
      <c r="H2009" s="4" t="s">
        <v>2148</v>
      </c>
      <c r="I2009" s="4" t="s">
        <v>32</v>
      </c>
      <c r="J2009" s="16">
        <v>470.53</v>
      </c>
      <c r="K2009" s="16">
        <v>-459.62319122500026</v>
      </c>
      <c r="L2009" s="9">
        <v>0</v>
      </c>
      <c r="M2009" s="9">
        <v>0</v>
      </c>
      <c r="N2009" s="10">
        <f>(J2009*0.83333%)*-1</f>
        <v>-3.9210676489999998</v>
      </c>
      <c r="O2009" s="53">
        <f>SUM(J2009:N2009)</f>
        <v>6.9857411259997182</v>
      </c>
    </row>
    <row r="2010" spans="2:15" x14ac:dyDescent="0.25">
      <c r="B2010" s="51" t="s">
        <v>21</v>
      </c>
      <c r="C2010" s="3" t="s">
        <v>250</v>
      </c>
      <c r="D2010" s="31" t="s">
        <v>2669</v>
      </c>
      <c r="E2010" s="23" t="s">
        <v>2732</v>
      </c>
      <c r="F2010" s="24">
        <v>40660</v>
      </c>
      <c r="G2010" s="3" t="s">
        <v>2161</v>
      </c>
      <c r="H2010" s="4" t="s">
        <v>2152</v>
      </c>
      <c r="I2010" s="4" t="s">
        <v>44</v>
      </c>
      <c r="J2010" s="16">
        <v>501.63</v>
      </c>
      <c r="K2010" s="16">
        <v>-490.00733197499983</v>
      </c>
      <c r="L2010" s="9">
        <v>0</v>
      </c>
      <c r="M2010" s="9">
        <v>0</v>
      </c>
      <c r="N2010" s="10">
        <f>(J2010*0.83333%)*-1</f>
        <v>-4.1802332790000003</v>
      </c>
      <c r="O2010" s="53">
        <f>SUM(J2010:N2010)</f>
        <v>7.4424347460001661</v>
      </c>
    </row>
    <row r="2011" spans="2:15" x14ac:dyDescent="0.25">
      <c r="B2011" s="51" t="s">
        <v>21</v>
      </c>
      <c r="C2011" s="3" t="s">
        <v>250</v>
      </c>
      <c r="D2011" s="31" t="s">
        <v>2669</v>
      </c>
      <c r="E2011" s="23" t="s">
        <v>2732</v>
      </c>
      <c r="F2011" s="24">
        <v>40660</v>
      </c>
      <c r="G2011" s="3" t="s">
        <v>2162</v>
      </c>
      <c r="H2011" s="4" t="s">
        <v>2152</v>
      </c>
      <c r="I2011" s="4" t="s">
        <v>30</v>
      </c>
      <c r="J2011" s="16">
        <v>501.63</v>
      </c>
      <c r="K2011" s="16">
        <v>-490.00733197499983</v>
      </c>
      <c r="L2011" s="9">
        <v>0</v>
      </c>
      <c r="M2011" s="9">
        <v>0</v>
      </c>
      <c r="N2011" s="10">
        <f>(J2011*0.83333%)*-1</f>
        <v>-4.1802332790000003</v>
      </c>
      <c r="O2011" s="53">
        <f>SUM(J2011:N2011)</f>
        <v>7.4424347460001661</v>
      </c>
    </row>
    <row r="2012" spans="2:15" x14ac:dyDescent="0.25">
      <c r="B2012" s="51" t="s">
        <v>21</v>
      </c>
      <c r="C2012" s="3" t="s">
        <v>250</v>
      </c>
      <c r="D2012" s="31" t="s">
        <v>2669</v>
      </c>
      <c r="E2012" s="23" t="s">
        <v>2732</v>
      </c>
      <c r="F2012" s="24">
        <v>40660</v>
      </c>
      <c r="G2012" s="3" t="s">
        <v>2163</v>
      </c>
      <c r="H2012" s="4" t="s">
        <v>2148</v>
      </c>
      <c r="I2012" s="4" t="s">
        <v>66</v>
      </c>
      <c r="J2012" s="16">
        <v>470.53</v>
      </c>
      <c r="K2012" s="16">
        <v>-459.62319122500026</v>
      </c>
      <c r="L2012" s="9">
        <v>0</v>
      </c>
      <c r="M2012" s="9">
        <v>0</v>
      </c>
      <c r="N2012" s="10">
        <f>(J2012*0.83333%)*-1</f>
        <v>-3.9210676489999998</v>
      </c>
      <c r="O2012" s="53">
        <f>SUM(J2012:N2012)</f>
        <v>6.9857411259997182</v>
      </c>
    </row>
    <row r="2013" spans="2:15" x14ac:dyDescent="0.25">
      <c r="B2013" s="51" t="s">
        <v>21</v>
      </c>
      <c r="C2013" s="3" t="s">
        <v>250</v>
      </c>
      <c r="D2013" s="31" t="s">
        <v>2669</v>
      </c>
      <c r="E2013" s="23" t="s">
        <v>2732</v>
      </c>
      <c r="F2013" s="24">
        <v>40660</v>
      </c>
      <c r="G2013" s="3" t="s">
        <v>2164</v>
      </c>
      <c r="H2013" s="4" t="s">
        <v>2165</v>
      </c>
      <c r="I2013" s="4" t="s">
        <v>34</v>
      </c>
      <c r="J2013" s="16">
        <v>280.75</v>
      </c>
      <c r="K2013" s="16">
        <v>-274.24684937500018</v>
      </c>
      <c r="L2013" s="9">
        <v>0</v>
      </c>
      <c r="M2013" s="9">
        <v>0</v>
      </c>
      <c r="N2013" s="10">
        <f>(J2013*0.83333%)*-1</f>
        <v>-2.339573975</v>
      </c>
      <c r="O2013" s="53">
        <f>SUM(J2013:N2013)</f>
        <v>4.1635766499998184</v>
      </c>
    </row>
    <row r="2014" spans="2:15" x14ac:dyDescent="0.25">
      <c r="B2014" s="51" t="s">
        <v>21</v>
      </c>
      <c r="C2014" s="3" t="s">
        <v>250</v>
      </c>
      <c r="D2014" s="31" t="s">
        <v>2669</v>
      </c>
      <c r="E2014" s="23" t="s">
        <v>2732</v>
      </c>
      <c r="F2014" s="24">
        <v>40660</v>
      </c>
      <c r="G2014" s="3" t="s">
        <v>2166</v>
      </c>
      <c r="H2014" s="4" t="s">
        <v>2152</v>
      </c>
      <c r="I2014" s="4" t="s">
        <v>75</v>
      </c>
      <c r="J2014" s="16">
        <v>501.63</v>
      </c>
      <c r="K2014" s="16">
        <v>-490.00733197499983</v>
      </c>
      <c r="L2014" s="9">
        <v>0</v>
      </c>
      <c r="M2014" s="9">
        <v>0</v>
      </c>
      <c r="N2014" s="10">
        <f>(J2014*0.83333%)*-1</f>
        <v>-4.1802332790000003</v>
      </c>
      <c r="O2014" s="53">
        <f>SUM(J2014:N2014)</f>
        <v>7.4424347460001661</v>
      </c>
    </row>
    <row r="2015" spans="2:15" x14ac:dyDescent="0.25">
      <c r="B2015" s="51" t="s">
        <v>21</v>
      </c>
      <c r="C2015" s="3" t="s">
        <v>250</v>
      </c>
      <c r="D2015" s="31" t="s">
        <v>2669</v>
      </c>
      <c r="E2015" s="23" t="s">
        <v>2732</v>
      </c>
      <c r="F2015" s="24">
        <v>40660</v>
      </c>
      <c r="G2015" s="3" t="s">
        <v>2167</v>
      </c>
      <c r="H2015" s="4" t="s">
        <v>2148</v>
      </c>
      <c r="I2015" s="4" t="s">
        <v>42</v>
      </c>
      <c r="J2015" s="16">
        <v>470.53</v>
      </c>
      <c r="K2015" s="16">
        <v>-459.62319122500026</v>
      </c>
      <c r="L2015" s="9">
        <v>0</v>
      </c>
      <c r="M2015" s="9">
        <v>0</v>
      </c>
      <c r="N2015" s="10">
        <f>(J2015*0.83333%)*-1</f>
        <v>-3.9210676489999998</v>
      </c>
      <c r="O2015" s="53">
        <f>SUM(J2015:N2015)</f>
        <v>6.9857411259997182</v>
      </c>
    </row>
    <row r="2016" spans="2:15" x14ac:dyDescent="0.25">
      <c r="B2016" s="51" t="s">
        <v>21</v>
      </c>
      <c r="C2016" s="3" t="s">
        <v>250</v>
      </c>
      <c r="D2016" s="31" t="s">
        <v>2669</v>
      </c>
      <c r="E2016" s="23" t="s">
        <v>2732</v>
      </c>
      <c r="F2016" s="24">
        <v>40660</v>
      </c>
      <c r="G2016" s="3" t="s">
        <v>2168</v>
      </c>
      <c r="H2016" s="4" t="s">
        <v>2152</v>
      </c>
      <c r="I2016" s="4" t="s">
        <v>32</v>
      </c>
      <c r="J2016" s="16">
        <v>501.63</v>
      </c>
      <c r="K2016" s="16">
        <v>-490.00733197499983</v>
      </c>
      <c r="L2016" s="9">
        <v>0</v>
      </c>
      <c r="M2016" s="9">
        <v>0</v>
      </c>
      <c r="N2016" s="10">
        <f>(J2016*0.83333%)*-1</f>
        <v>-4.1802332790000003</v>
      </c>
      <c r="O2016" s="53">
        <f>SUM(J2016:N2016)</f>
        <v>7.4424347460001661</v>
      </c>
    </row>
    <row r="2017" spans="2:15" x14ac:dyDescent="0.25">
      <c r="B2017" s="51" t="s">
        <v>21</v>
      </c>
      <c r="C2017" s="3" t="s">
        <v>250</v>
      </c>
      <c r="D2017" s="31" t="s">
        <v>2669</v>
      </c>
      <c r="E2017" s="23" t="s">
        <v>2732</v>
      </c>
      <c r="F2017" s="24">
        <v>40660</v>
      </c>
      <c r="G2017" s="3" t="s">
        <v>2169</v>
      </c>
      <c r="H2017" s="4" t="s">
        <v>2152</v>
      </c>
      <c r="I2017" s="4" t="s">
        <v>482</v>
      </c>
      <c r="J2017" s="16">
        <v>501.63</v>
      </c>
      <c r="K2017" s="16">
        <v>-490.00733197499983</v>
      </c>
      <c r="L2017" s="9">
        <v>0</v>
      </c>
      <c r="M2017" s="9">
        <v>0</v>
      </c>
      <c r="N2017" s="10">
        <f>(J2017*0.83333%)*-1</f>
        <v>-4.1802332790000003</v>
      </c>
      <c r="O2017" s="53">
        <f>SUM(J2017:N2017)</f>
        <v>7.4424347460001661</v>
      </c>
    </row>
    <row r="2018" spans="2:15" x14ac:dyDescent="0.25">
      <c r="B2018" s="51" t="s">
        <v>21</v>
      </c>
      <c r="C2018" s="3" t="s">
        <v>250</v>
      </c>
      <c r="D2018" s="31" t="s">
        <v>2669</v>
      </c>
      <c r="E2018" s="23" t="s">
        <v>2732</v>
      </c>
      <c r="F2018" s="24">
        <v>40660</v>
      </c>
      <c r="G2018" s="3" t="s">
        <v>2170</v>
      </c>
      <c r="H2018" s="4" t="s">
        <v>2148</v>
      </c>
      <c r="I2018" s="4" t="s">
        <v>44</v>
      </c>
      <c r="J2018" s="16">
        <v>470.53</v>
      </c>
      <c r="K2018" s="16">
        <v>-459.62319122500026</v>
      </c>
      <c r="L2018" s="9">
        <v>0</v>
      </c>
      <c r="M2018" s="9">
        <v>0</v>
      </c>
      <c r="N2018" s="10">
        <f>(J2018*0.83333%)*-1</f>
        <v>-3.9210676489999998</v>
      </c>
      <c r="O2018" s="53">
        <f>SUM(J2018:N2018)</f>
        <v>6.9857411259997182</v>
      </c>
    </row>
    <row r="2019" spans="2:15" x14ac:dyDescent="0.25">
      <c r="B2019" s="51" t="s">
        <v>21</v>
      </c>
      <c r="C2019" s="3" t="s">
        <v>250</v>
      </c>
      <c r="D2019" s="31" t="s">
        <v>2669</v>
      </c>
      <c r="E2019" s="23" t="s">
        <v>2732</v>
      </c>
      <c r="F2019" s="24">
        <v>40660</v>
      </c>
      <c r="G2019" s="3" t="s">
        <v>2171</v>
      </c>
      <c r="H2019" s="4" t="s">
        <v>2150</v>
      </c>
      <c r="I2019" s="4" t="s">
        <v>44</v>
      </c>
      <c r="J2019" s="16">
        <v>881.74</v>
      </c>
      <c r="K2019" s="16">
        <v>-861.30209855000123</v>
      </c>
      <c r="L2019" s="9">
        <v>0</v>
      </c>
      <c r="M2019" s="9">
        <v>0</v>
      </c>
      <c r="N2019" s="10">
        <f>(J2019*0.83333%)*-1</f>
        <v>-7.3478039420000005</v>
      </c>
      <c r="O2019" s="53">
        <f>SUM(J2019:N2019)</f>
        <v>13.090097507998776</v>
      </c>
    </row>
    <row r="2020" spans="2:15" x14ac:dyDescent="0.25">
      <c r="B2020" s="51" t="s">
        <v>21</v>
      </c>
      <c r="C2020" s="3" t="s">
        <v>250</v>
      </c>
      <c r="D2020" s="31" t="s">
        <v>2669</v>
      </c>
      <c r="E2020" s="23" t="s">
        <v>2732</v>
      </c>
      <c r="F2020" s="24">
        <v>40660</v>
      </c>
      <c r="G2020" s="3" t="s">
        <v>2172</v>
      </c>
      <c r="H2020" s="4" t="s">
        <v>2150</v>
      </c>
      <c r="I2020" s="4" t="s">
        <v>54</v>
      </c>
      <c r="J2020" s="16">
        <v>881.74</v>
      </c>
      <c r="K2020" s="16">
        <v>-861.30209855000123</v>
      </c>
      <c r="L2020" s="9">
        <v>0</v>
      </c>
      <c r="M2020" s="9">
        <v>0</v>
      </c>
      <c r="N2020" s="10">
        <f>(J2020*0.83333%)*-1</f>
        <v>-7.3478039420000005</v>
      </c>
      <c r="O2020" s="53">
        <f>SUM(J2020:N2020)</f>
        <v>13.090097507998776</v>
      </c>
    </row>
    <row r="2021" spans="2:15" x14ac:dyDescent="0.25">
      <c r="B2021" s="51" t="s">
        <v>21</v>
      </c>
      <c r="C2021" s="3" t="s">
        <v>250</v>
      </c>
      <c r="D2021" s="31" t="s">
        <v>2669</v>
      </c>
      <c r="E2021" s="23" t="s">
        <v>2732</v>
      </c>
      <c r="F2021" s="24">
        <v>40660</v>
      </c>
      <c r="G2021" s="3" t="s">
        <v>2173</v>
      </c>
      <c r="H2021" s="4" t="s">
        <v>2174</v>
      </c>
      <c r="I2021" s="4" t="s">
        <v>90</v>
      </c>
      <c r="J2021" s="16">
        <v>881.74</v>
      </c>
      <c r="K2021" s="16">
        <v>-861.30209855000123</v>
      </c>
      <c r="L2021" s="9">
        <v>0</v>
      </c>
      <c r="M2021" s="9">
        <v>0</v>
      </c>
      <c r="N2021" s="10">
        <f>(J2021*0.83333%)*-1</f>
        <v>-7.3478039420000005</v>
      </c>
      <c r="O2021" s="53">
        <f>SUM(J2021:N2021)</f>
        <v>13.090097507998776</v>
      </c>
    </row>
    <row r="2022" spans="2:15" x14ac:dyDescent="0.25">
      <c r="B2022" s="51" t="s">
        <v>21</v>
      </c>
      <c r="C2022" s="3" t="s">
        <v>250</v>
      </c>
      <c r="D2022" s="31" t="s">
        <v>2669</v>
      </c>
      <c r="E2022" s="23" t="s">
        <v>2732</v>
      </c>
      <c r="F2022" s="24">
        <v>40660</v>
      </c>
      <c r="G2022" s="3" t="s">
        <v>2175</v>
      </c>
      <c r="H2022" s="4" t="s">
        <v>2150</v>
      </c>
      <c r="I2022" s="4" t="s">
        <v>482</v>
      </c>
      <c r="J2022" s="16">
        <v>881.74</v>
      </c>
      <c r="K2022" s="16">
        <v>-861.30209855000123</v>
      </c>
      <c r="L2022" s="9">
        <v>0</v>
      </c>
      <c r="M2022" s="9">
        <v>0</v>
      </c>
      <c r="N2022" s="10">
        <f>(J2022*0.83333%)*-1</f>
        <v>-7.3478039420000005</v>
      </c>
      <c r="O2022" s="53">
        <f>SUM(J2022:N2022)</f>
        <v>13.090097507998776</v>
      </c>
    </row>
    <row r="2023" spans="2:15" x14ac:dyDescent="0.25">
      <c r="B2023" s="51" t="s">
        <v>21</v>
      </c>
      <c r="C2023" s="3" t="s">
        <v>250</v>
      </c>
      <c r="D2023" s="31" t="s">
        <v>2669</v>
      </c>
      <c r="E2023" s="23" t="s">
        <v>2732</v>
      </c>
      <c r="F2023" s="24">
        <v>40660</v>
      </c>
      <c r="G2023" s="3" t="s">
        <v>2176</v>
      </c>
      <c r="H2023" s="4" t="s">
        <v>2152</v>
      </c>
      <c r="I2023" s="4" t="s">
        <v>236</v>
      </c>
      <c r="J2023" s="16">
        <v>501.63</v>
      </c>
      <c r="K2023" s="16">
        <v>-490.00733197499983</v>
      </c>
      <c r="L2023" s="9">
        <v>0</v>
      </c>
      <c r="M2023" s="9">
        <v>0</v>
      </c>
      <c r="N2023" s="10">
        <f>(J2023*0.83333%)*-1</f>
        <v>-4.1802332790000003</v>
      </c>
      <c r="O2023" s="53">
        <f>SUM(J2023:N2023)</f>
        <v>7.4424347460001661</v>
      </c>
    </row>
    <row r="2024" spans="2:15" x14ac:dyDescent="0.25">
      <c r="B2024" s="51" t="s">
        <v>21</v>
      </c>
      <c r="C2024" s="3" t="s">
        <v>250</v>
      </c>
      <c r="D2024" s="31" t="s">
        <v>2669</v>
      </c>
      <c r="E2024" s="23" t="s">
        <v>2732</v>
      </c>
      <c r="F2024" s="24">
        <v>40660</v>
      </c>
      <c r="G2024" s="3" t="s">
        <v>2177</v>
      </c>
      <c r="H2024" s="4" t="s">
        <v>2156</v>
      </c>
      <c r="I2024" s="4" t="s">
        <v>510</v>
      </c>
      <c r="J2024" s="16">
        <v>280.75</v>
      </c>
      <c r="K2024" s="16">
        <v>-274.24684937500018</v>
      </c>
      <c r="L2024" s="9">
        <v>0</v>
      </c>
      <c r="M2024" s="9">
        <v>0</v>
      </c>
      <c r="N2024" s="10">
        <f>(J2024*0.83333%)*-1</f>
        <v>-2.339573975</v>
      </c>
      <c r="O2024" s="53">
        <f>SUM(J2024:N2024)</f>
        <v>4.1635766499998184</v>
      </c>
    </row>
    <row r="2025" spans="2:15" x14ac:dyDescent="0.25">
      <c r="B2025" s="51" t="s">
        <v>21</v>
      </c>
      <c r="C2025" s="3" t="s">
        <v>250</v>
      </c>
      <c r="D2025" s="31" t="s">
        <v>2669</v>
      </c>
      <c r="E2025" s="23" t="s">
        <v>2732</v>
      </c>
      <c r="F2025" s="24">
        <v>40660</v>
      </c>
      <c r="G2025" s="3" t="s">
        <v>2178</v>
      </c>
      <c r="H2025" s="4" t="s">
        <v>2156</v>
      </c>
      <c r="I2025" s="4" t="s">
        <v>44</v>
      </c>
      <c r="J2025" s="16">
        <v>280.75</v>
      </c>
      <c r="K2025" s="16">
        <v>-274.24684937500018</v>
      </c>
      <c r="L2025" s="9">
        <v>0</v>
      </c>
      <c r="M2025" s="9">
        <v>0</v>
      </c>
      <c r="N2025" s="10">
        <f>(J2025*0.83333%)*-1</f>
        <v>-2.339573975</v>
      </c>
      <c r="O2025" s="53">
        <f>SUM(J2025:N2025)</f>
        <v>4.1635766499998184</v>
      </c>
    </row>
    <row r="2026" spans="2:15" x14ac:dyDescent="0.25">
      <c r="B2026" s="51" t="s">
        <v>21</v>
      </c>
      <c r="C2026" s="3" t="s">
        <v>250</v>
      </c>
      <c r="D2026" s="31" t="s">
        <v>2669</v>
      </c>
      <c r="E2026" s="23" t="s">
        <v>2732</v>
      </c>
      <c r="F2026" s="24">
        <v>40660</v>
      </c>
      <c r="G2026" s="3" t="s">
        <v>2179</v>
      </c>
      <c r="H2026" s="4" t="s">
        <v>2148</v>
      </c>
      <c r="I2026" s="4" t="s">
        <v>44</v>
      </c>
      <c r="J2026" s="16">
        <v>470.53</v>
      </c>
      <c r="K2026" s="16">
        <v>-459.62319122500026</v>
      </c>
      <c r="L2026" s="9">
        <v>0</v>
      </c>
      <c r="M2026" s="9">
        <v>0</v>
      </c>
      <c r="N2026" s="10">
        <f>(J2026*0.83333%)*-1</f>
        <v>-3.9210676489999998</v>
      </c>
      <c r="O2026" s="53">
        <f>SUM(J2026:N2026)</f>
        <v>6.9857411259997182</v>
      </c>
    </row>
    <row r="2027" spans="2:15" x14ac:dyDescent="0.25">
      <c r="B2027" s="51" t="s">
        <v>21</v>
      </c>
      <c r="C2027" s="3" t="s">
        <v>250</v>
      </c>
      <c r="D2027" s="31" t="s">
        <v>2669</v>
      </c>
      <c r="E2027" s="23" t="s">
        <v>2732</v>
      </c>
      <c r="F2027" s="24">
        <v>40660</v>
      </c>
      <c r="G2027" s="3" t="s">
        <v>2180</v>
      </c>
      <c r="H2027" s="4" t="s">
        <v>2152</v>
      </c>
      <c r="I2027" s="4" t="s">
        <v>201</v>
      </c>
      <c r="J2027" s="16">
        <v>501.63</v>
      </c>
      <c r="K2027" s="16">
        <v>-490.00733197499983</v>
      </c>
      <c r="L2027" s="9">
        <v>0</v>
      </c>
      <c r="M2027" s="9">
        <v>0</v>
      </c>
      <c r="N2027" s="10">
        <f>(J2027*0.83333%)*-1</f>
        <v>-4.1802332790000003</v>
      </c>
      <c r="O2027" s="53">
        <f>SUM(J2027:N2027)</f>
        <v>7.4424347460001661</v>
      </c>
    </row>
    <row r="2028" spans="2:15" x14ac:dyDescent="0.25">
      <c r="B2028" s="51" t="s">
        <v>21</v>
      </c>
      <c r="C2028" s="3" t="s">
        <v>250</v>
      </c>
      <c r="D2028" s="31" t="s">
        <v>2669</v>
      </c>
      <c r="E2028" s="23" t="s">
        <v>2732</v>
      </c>
      <c r="F2028" s="24">
        <v>40660</v>
      </c>
      <c r="G2028" s="3" t="s">
        <v>2181</v>
      </c>
      <c r="H2028" s="4" t="s">
        <v>2150</v>
      </c>
      <c r="I2028" s="4" t="s">
        <v>66</v>
      </c>
      <c r="J2028" s="16">
        <v>881.74</v>
      </c>
      <c r="K2028" s="16">
        <v>-861.30209855000123</v>
      </c>
      <c r="L2028" s="9">
        <v>0</v>
      </c>
      <c r="M2028" s="9">
        <v>0</v>
      </c>
      <c r="N2028" s="10">
        <f>(J2028*0.83333%)*-1</f>
        <v>-7.3478039420000005</v>
      </c>
      <c r="O2028" s="53">
        <f>SUM(J2028:N2028)</f>
        <v>13.090097507998776</v>
      </c>
    </row>
    <row r="2029" spans="2:15" x14ac:dyDescent="0.25">
      <c r="B2029" s="51" t="s">
        <v>21</v>
      </c>
      <c r="C2029" s="3" t="s">
        <v>250</v>
      </c>
      <c r="D2029" s="31" t="s">
        <v>2669</v>
      </c>
      <c r="E2029" s="23" t="s">
        <v>2732</v>
      </c>
      <c r="F2029" s="24">
        <v>40660</v>
      </c>
      <c r="G2029" s="3" t="s">
        <v>2182</v>
      </c>
      <c r="H2029" s="4" t="s">
        <v>2152</v>
      </c>
      <c r="I2029" s="4" t="s">
        <v>237</v>
      </c>
      <c r="J2029" s="16">
        <v>501.63</v>
      </c>
      <c r="K2029" s="16">
        <v>-490.00733197499983</v>
      </c>
      <c r="L2029" s="9">
        <v>0</v>
      </c>
      <c r="M2029" s="9">
        <v>0</v>
      </c>
      <c r="N2029" s="10">
        <f>(J2029*0.83333%)*-1</f>
        <v>-4.1802332790000003</v>
      </c>
      <c r="O2029" s="53">
        <f>SUM(J2029:N2029)</f>
        <v>7.4424347460001661</v>
      </c>
    </row>
    <row r="2030" spans="2:15" x14ac:dyDescent="0.25">
      <c r="B2030" s="51" t="s">
        <v>21</v>
      </c>
      <c r="C2030" s="3" t="s">
        <v>250</v>
      </c>
      <c r="D2030" s="31" t="s">
        <v>2669</v>
      </c>
      <c r="E2030" s="23" t="s">
        <v>2732</v>
      </c>
      <c r="F2030" s="24">
        <v>40660</v>
      </c>
      <c r="G2030" s="3" t="s">
        <v>2183</v>
      </c>
      <c r="H2030" s="4" t="s">
        <v>2150</v>
      </c>
      <c r="I2030" s="4" t="s">
        <v>42</v>
      </c>
      <c r="J2030" s="16">
        <v>881.74</v>
      </c>
      <c r="K2030" s="16">
        <v>-861.30209855000123</v>
      </c>
      <c r="L2030" s="9">
        <v>0</v>
      </c>
      <c r="M2030" s="9">
        <v>0</v>
      </c>
      <c r="N2030" s="10">
        <f>(J2030*0.83333%)*-1</f>
        <v>-7.3478039420000005</v>
      </c>
      <c r="O2030" s="53">
        <f>SUM(J2030:N2030)</f>
        <v>13.090097507998776</v>
      </c>
    </row>
    <row r="2031" spans="2:15" x14ac:dyDescent="0.25">
      <c r="B2031" s="51" t="s">
        <v>21</v>
      </c>
      <c r="C2031" s="3" t="s">
        <v>250</v>
      </c>
      <c r="D2031" s="31" t="s">
        <v>2669</v>
      </c>
      <c r="E2031" s="23" t="s">
        <v>2732</v>
      </c>
      <c r="F2031" s="24">
        <v>40660</v>
      </c>
      <c r="G2031" s="3" t="s">
        <v>2184</v>
      </c>
      <c r="H2031" s="4" t="s">
        <v>2152</v>
      </c>
      <c r="I2031" s="4" t="s">
        <v>51</v>
      </c>
      <c r="J2031" s="16">
        <v>501.63</v>
      </c>
      <c r="K2031" s="16">
        <v>-490.00733197499983</v>
      </c>
      <c r="L2031" s="9">
        <v>0</v>
      </c>
      <c r="M2031" s="9">
        <v>0</v>
      </c>
      <c r="N2031" s="10">
        <f>(J2031*0.83333%)*-1</f>
        <v>-4.1802332790000003</v>
      </c>
      <c r="O2031" s="53">
        <f>SUM(J2031:N2031)</f>
        <v>7.4424347460001661</v>
      </c>
    </row>
    <row r="2032" spans="2:15" x14ac:dyDescent="0.25">
      <c r="B2032" s="51" t="s">
        <v>21</v>
      </c>
      <c r="C2032" s="3" t="s">
        <v>250</v>
      </c>
      <c r="D2032" s="31" t="s">
        <v>2669</v>
      </c>
      <c r="E2032" s="23" t="s">
        <v>2732</v>
      </c>
      <c r="F2032" s="24">
        <v>40660</v>
      </c>
      <c r="G2032" s="3" t="s">
        <v>2185</v>
      </c>
      <c r="H2032" s="4" t="s">
        <v>2152</v>
      </c>
      <c r="I2032" s="4" t="s">
        <v>51</v>
      </c>
      <c r="J2032" s="16">
        <v>501.63</v>
      </c>
      <c r="K2032" s="16">
        <v>-490.00733197499983</v>
      </c>
      <c r="L2032" s="9">
        <v>0</v>
      </c>
      <c r="M2032" s="9">
        <v>0</v>
      </c>
      <c r="N2032" s="10">
        <f>(J2032*0.83333%)*-1</f>
        <v>-4.1802332790000003</v>
      </c>
      <c r="O2032" s="53">
        <f>SUM(J2032:N2032)</f>
        <v>7.4424347460001661</v>
      </c>
    </row>
    <row r="2033" spans="2:15" x14ac:dyDescent="0.25">
      <c r="B2033" s="51" t="s">
        <v>21</v>
      </c>
      <c r="C2033" s="3" t="s">
        <v>250</v>
      </c>
      <c r="D2033" s="31" t="s">
        <v>2669</v>
      </c>
      <c r="E2033" s="23" t="s">
        <v>2732</v>
      </c>
      <c r="F2033" s="24">
        <v>40660</v>
      </c>
      <c r="G2033" s="3" t="s">
        <v>2186</v>
      </c>
      <c r="H2033" s="4" t="s">
        <v>2152</v>
      </c>
      <c r="I2033" s="4" t="s">
        <v>51</v>
      </c>
      <c r="J2033" s="16">
        <v>501.63</v>
      </c>
      <c r="K2033" s="16">
        <v>-490.00733197499983</v>
      </c>
      <c r="L2033" s="9">
        <v>0</v>
      </c>
      <c r="M2033" s="9">
        <v>0</v>
      </c>
      <c r="N2033" s="10">
        <f>(J2033*0.83333%)*-1</f>
        <v>-4.1802332790000003</v>
      </c>
      <c r="O2033" s="53">
        <f>SUM(J2033:N2033)</f>
        <v>7.4424347460001661</v>
      </c>
    </row>
    <row r="2034" spans="2:15" x14ac:dyDescent="0.25">
      <c r="B2034" s="51" t="s">
        <v>21</v>
      </c>
      <c r="C2034" s="3" t="s">
        <v>250</v>
      </c>
      <c r="D2034" s="31" t="s">
        <v>2669</v>
      </c>
      <c r="E2034" s="23" t="s">
        <v>2732</v>
      </c>
      <c r="F2034" s="24">
        <v>40660</v>
      </c>
      <c r="G2034" s="3" t="s">
        <v>2187</v>
      </c>
      <c r="H2034" s="4" t="s">
        <v>2150</v>
      </c>
      <c r="I2034" s="4" t="s">
        <v>51</v>
      </c>
      <c r="J2034" s="16">
        <v>881.74</v>
      </c>
      <c r="K2034" s="16">
        <v>-861.30209855000123</v>
      </c>
      <c r="L2034" s="9">
        <v>0</v>
      </c>
      <c r="M2034" s="9">
        <v>0</v>
      </c>
      <c r="N2034" s="10">
        <f>(J2034*0.83333%)*-1</f>
        <v>-7.3478039420000005</v>
      </c>
      <c r="O2034" s="53">
        <f>SUM(J2034:N2034)</f>
        <v>13.090097507998776</v>
      </c>
    </row>
    <row r="2035" spans="2:15" x14ac:dyDescent="0.25">
      <c r="B2035" s="51" t="s">
        <v>21</v>
      </c>
      <c r="C2035" s="3" t="s">
        <v>250</v>
      </c>
      <c r="D2035" s="31" t="s">
        <v>2669</v>
      </c>
      <c r="E2035" s="23" t="s">
        <v>2732</v>
      </c>
      <c r="F2035" s="24">
        <v>40660</v>
      </c>
      <c r="G2035" s="3" t="s">
        <v>2188</v>
      </c>
      <c r="H2035" s="4" t="s">
        <v>2148</v>
      </c>
      <c r="I2035" s="4" t="s">
        <v>32</v>
      </c>
      <c r="J2035" s="16">
        <v>470.53</v>
      </c>
      <c r="K2035" s="16">
        <v>-459.62319122500026</v>
      </c>
      <c r="L2035" s="9">
        <v>0</v>
      </c>
      <c r="M2035" s="9">
        <v>0</v>
      </c>
      <c r="N2035" s="10">
        <f>(J2035*0.83333%)*-1</f>
        <v>-3.9210676489999998</v>
      </c>
      <c r="O2035" s="53">
        <f>SUM(J2035:N2035)</f>
        <v>6.9857411259997182</v>
      </c>
    </row>
    <row r="2036" spans="2:15" x14ac:dyDescent="0.25">
      <c r="B2036" s="51" t="s">
        <v>21</v>
      </c>
      <c r="C2036" s="3" t="s">
        <v>250</v>
      </c>
      <c r="D2036" s="31" t="s">
        <v>2669</v>
      </c>
      <c r="E2036" s="23" t="s">
        <v>2732</v>
      </c>
      <c r="F2036" s="24">
        <v>40660</v>
      </c>
      <c r="G2036" s="3" t="s">
        <v>2189</v>
      </c>
      <c r="H2036" s="4" t="s">
        <v>2148</v>
      </c>
      <c r="I2036" s="4" t="s">
        <v>60</v>
      </c>
      <c r="J2036" s="16">
        <v>470.53</v>
      </c>
      <c r="K2036" s="16">
        <v>-459.62319122500026</v>
      </c>
      <c r="L2036" s="9">
        <v>0</v>
      </c>
      <c r="M2036" s="9">
        <v>0</v>
      </c>
      <c r="N2036" s="10">
        <f>(J2036*0.83333%)*-1</f>
        <v>-3.9210676489999998</v>
      </c>
      <c r="O2036" s="53">
        <f>SUM(J2036:N2036)</f>
        <v>6.9857411259997182</v>
      </c>
    </row>
    <row r="2037" spans="2:15" x14ac:dyDescent="0.25">
      <c r="B2037" s="51" t="s">
        <v>21</v>
      </c>
      <c r="C2037" s="3" t="s">
        <v>250</v>
      </c>
      <c r="D2037" s="31" t="s">
        <v>2669</v>
      </c>
      <c r="E2037" s="23" t="s">
        <v>2732</v>
      </c>
      <c r="F2037" s="24">
        <v>40660</v>
      </c>
      <c r="G2037" s="3" t="s">
        <v>2190</v>
      </c>
      <c r="H2037" s="4" t="s">
        <v>2152</v>
      </c>
      <c r="I2037" s="4" t="s">
        <v>510</v>
      </c>
      <c r="J2037" s="16">
        <v>501.63</v>
      </c>
      <c r="K2037" s="16">
        <v>-490.00733197499983</v>
      </c>
      <c r="L2037" s="9">
        <v>0</v>
      </c>
      <c r="M2037" s="9">
        <v>0</v>
      </c>
      <c r="N2037" s="10">
        <f>(J2037*0.83333%)*-1</f>
        <v>-4.1802332790000003</v>
      </c>
      <c r="O2037" s="53">
        <f>SUM(J2037:N2037)</f>
        <v>7.4424347460001661</v>
      </c>
    </row>
    <row r="2038" spans="2:15" x14ac:dyDescent="0.25">
      <c r="B2038" s="51" t="s">
        <v>21</v>
      </c>
      <c r="C2038" s="3" t="s">
        <v>250</v>
      </c>
      <c r="D2038" s="31" t="s">
        <v>2669</v>
      </c>
      <c r="E2038" s="23" t="s">
        <v>2732</v>
      </c>
      <c r="F2038" s="24">
        <v>40660</v>
      </c>
      <c r="G2038" s="3" t="s">
        <v>2191</v>
      </c>
      <c r="H2038" s="4" t="s">
        <v>2152</v>
      </c>
      <c r="I2038" s="4" t="s">
        <v>32</v>
      </c>
      <c r="J2038" s="16">
        <v>501.63</v>
      </c>
      <c r="K2038" s="16">
        <v>-490.00733197499983</v>
      </c>
      <c r="L2038" s="9">
        <v>0</v>
      </c>
      <c r="M2038" s="9">
        <v>0</v>
      </c>
      <c r="N2038" s="10">
        <f>(J2038*0.83333%)*-1</f>
        <v>-4.1802332790000003</v>
      </c>
      <c r="O2038" s="53">
        <f>SUM(J2038:N2038)</f>
        <v>7.4424347460001661</v>
      </c>
    </row>
    <row r="2039" spans="2:15" x14ac:dyDescent="0.25">
      <c r="B2039" s="51" t="s">
        <v>21</v>
      </c>
      <c r="C2039" s="3" t="s">
        <v>250</v>
      </c>
      <c r="D2039" s="31" t="s">
        <v>2669</v>
      </c>
      <c r="E2039" s="23" t="s">
        <v>2732</v>
      </c>
      <c r="F2039" s="24">
        <v>40660</v>
      </c>
      <c r="G2039" s="3" t="s">
        <v>2192</v>
      </c>
      <c r="H2039" s="4" t="s">
        <v>2152</v>
      </c>
      <c r="I2039" s="4" t="s">
        <v>88</v>
      </c>
      <c r="J2039" s="16">
        <v>501.63</v>
      </c>
      <c r="K2039" s="16">
        <v>-490.00733197499983</v>
      </c>
      <c r="L2039" s="9">
        <v>0</v>
      </c>
      <c r="M2039" s="9">
        <v>0</v>
      </c>
      <c r="N2039" s="10">
        <f>(J2039*0.83333%)*-1</f>
        <v>-4.1802332790000003</v>
      </c>
      <c r="O2039" s="53">
        <f>SUM(J2039:N2039)</f>
        <v>7.4424347460001661</v>
      </c>
    </row>
    <row r="2040" spans="2:15" x14ac:dyDescent="0.25">
      <c r="B2040" s="51" t="s">
        <v>21</v>
      </c>
      <c r="C2040" s="3" t="s">
        <v>250</v>
      </c>
      <c r="D2040" s="31" t="s">
        <v>2669</v>
      </c>
      <c r="E2040" s="23" t="s">
        <v>2732</v>
      </c>
      <c r="F2040" s="24">
        <v>40660</v>
      </c>
      <c r="G2040" s="3" t="s">
        <v>2193</v>
      </c>
      <c r="H2040" s="4" t="s">
        <v>2152</v>
      </c>
      <c r="I2040" s="4" t="s">
        <v>39</v>
      </c>
      <c r="J2040" s="16">
        <v>501.63</v>
      </c>
      <c r="K2040" s="16">
        <v>-490.00733197499983</v>
      </c>
      <c r="L2040" s="9">
        <v>0</v>
      </c>
      <c r="M2040" s="9">
        <v>0</v>
      </c>
      <c r="N2040" s="10">
        <f>(J2040*0.83333%)*-1</f>
        <v>-4.1802332790000003</v>
      </c>
      <c r="O2040" s="53">
        <f>SUM(J2040:N2040)</f>
        <v>7.4424347460001661</v>
      </c>
    </row>
    <row r="2041" spans="2:15" x14ac:dyDescent="0.25">
      <c r="B2041" s="51" t="s">
        <v>21</v>
      </c>
      <c r="C2041" s="3" t="s">
        <v>250</v>
      </c>
      <c r="D2041" s="31" t="s">
        <v>2669</v>
      </c>
      <c r="E2041" s="23" t="s">
        <v>2732</v>
      </c>
      <c r="F2041" s="24">
        <v>40660</v>
      </c>
      <c r="G2041" s="3" t="s">
        <v>2194</v>
      </c>
      <c r="H2041" s="4" t="s">
        <v>2148</v>
      </c>
      <c r="I2041" s="4" t="s">
        <v>25</v>
      </c>
      <c r="J2041" s="16">
        <v>470.53</v>
      </c>
      <c r="K2041" s="16">
        <v>-470.53251473500018</v>
      </c>
      <c r="L2041" s="9">
        <v>0</v>
      </c>
      <c r="M2041" s="9">
        <v>0</v>
      </c>
      <c r="N2041" s="10">
        <v>0</v>
      </c>
      <c r="O2041" s="53">
        <f>SUM(J2041:N2041)</f>
        <v>-2.5147350002043822E-3</v>
      </c>
    </row>
    <row r="2042" spans="2:15" x14ac:dyDescent="0.25">
      <c r="B2042" s="51" t="s">
        <v>21</v>
      </c>
      <c r="C2042" s="3" t="s">
        <v>250</v>
      </c>
      <c r="D2042" s="31" t="s">
        <v>2669</v>
      </c>
      <c r="E2042" s="23" t="s">
        <v>2732</v>
      </c>
      <c r="F2042" s="24">
        <v>40660</v>
      </c>
      <c r="G2042" s="3" t="s">
        <v>2195</v>
      </c>
      <c r="H2042" s="4" t="s">
        <v>2152</v>
      </c>
      <c r="I2042" s="4" t="s">
        <v>127</v>
      </c>
      <c r="J2042" s="16">
        <v>501.63</v>
      </c>
      <c r="K2042" s="16">
        <v>-490.00733197499983</v>
      </c>
      <c r="L2042" s="9">
        <v>0</v>
      </c>
      <c r="M2042" s="9">
        <v>0</v>
      </c>
      <c r="N2042" s="10">
        <f>(J2042*0.83333%)*-1</f>
        <v>-4.1802332790000003</v>
      </c>
      <c r="O2042" s="53">
        <f>SUM(J2042:N2042)</f>
        <v>7.4424347460001661</v>
      </c>
    </row>
    <row r="2043" spans="2:15" x14ac:dyDescent="0.25">
      <c r="B2043" s="51" t="s">
        <v>21</v>
      </c>
      <c r="C2043" s="3" t="s">
        <v>250</v>
      </c>
      <c r="D2043" s="31" t="s">
        <v>2669</v>
      </c>
      <c r="E2043" s="23" t="s">
        <v>2732</v>
      </c>
      <c r="F2043" s="24">
        <v>40660</v>
      </c>
      <c r="G2043" s="3" t="s">
        <v>2196</v>
      </c>
      <c r="H2043" s="4" t="s">
        <v>2152</v>
      </c>
      <c r="I2043" s="4" t="s">
        <v>44</v>
      </c>
      <c r="J2043" s="16">
        <v>501.63</v>
      </c>
      <c r="K2043" s="16">
        <v>-490.00733197499983</v>
      </c>
      <c r="L2043" s="9">
        <v>0</v>
      </c>
      <c r="M2043" s="9">
        <v>0</v>
      </c>
      <c r="N2043" s="10">
        <f>(J2043*0.83333%)*-1</f>
        <v>-4.1802332790000003</v>
      </c>
      <c r="O2043" s="53">
        <f>SUM(J2043:N2043)</f>
        <v>7.4424347460001661</v>
      </c>
    </row>
    <row r="2044" spans="2:15" x14ac:dyDescent="0.25">
      <c r="B2044" s="51" t="s">
        <v>21</v>
      </c>
      <c r="C2044" s="3" t="s">
        <v>250</v>
      </c>
      <c r="D2044" s="31" t="s">
        <v>2669</v>
      </c>
      <c r="E2044" s="23" t="s">
        <v>2732</v>
      </c>
      <c r="F2044" s="24">
        <v>40660</v>
      </c>
      <c r="G2044" s="3" t="s">
        <v>2197</v>
      </c>
      <c r="H2044" s="4" t="s">
        <v>2156</v>
      </c>
      <c r="I2044" s="4" t="s">
        <v>25</v>
      </c>
      <c r="J2044" s="16">
        <v>280.75</v>
      </c>
      <c r="K2044" s="16">
        <v>-274.24684937500018</v>
      </c>
      <c r="L2044" s="9">
        <v>0</v>
      </c>
      <c r="M2044" s="9">
        <v>0</v>
      </c>
      <c r="N2044" s="10">
        <f>(J2044*0.83333%)*-1</f>
        <v>-2.339573975</v>
      </c>
      <c r="O2044" s="53">
        <f>SUM(J2044:N2044)</f>
        <v>4.1635766499998184</v>
      </c>
    </row>
    <row r="2045" spans="2:15" x14ac:dyDescent="0.25">
      <c r="B2045" s="51" t="s">
        <v>21</v>
      </c>
      <c r="C2045" s="3" t="s">
        <v>250</v>
      </c>
      <c r="D2045" s="31" t="s">
        <v>2669</v>
      </c>
      <c r="E2045" s="23" t="s">
        <v>2732</v>
      </c>
      <c r="F2045" s="24">
        <v>40660</v>
      </c>
      <c r="G2045" s="3" t="s">
        <v>2198</v>
      </c>
      <c r="H2045" s="4" t="s">
        <v>2148</v>
      </c>
      <c r="I2045" s="4" t="s">
        <v>54</v>
      </c>
      <c r="J2045" s="16">
        <v>470.53</v>
      </c>
      <c r="K2045" s="16">
        <v>-459.62319122500026</v>
      </c>
      <c r="L2045" s="9">
        <v>0</v>
      </c>
      <c r="M2045" s="9">
        <v>0</v>
      </c>
      <c r="N2045" s="10">
        <f>(J2045*0.83333%)*-1</f>
        <v>-3.9210676489999998</v>
      </c>
      <c r="O2045" s="53">
        <f>SUM(J2045:N2045)</f>
        <v>6.9857411259997182</v>
      </c>
    </row>
    <row r="2046" spans="2:15" x14ac:dyDescent="0.25">
      <c r="B2046" s="51" t="s">
        <v>21</v>
      </c>
      <c r="C2046" s="3" t="s">
        <v>250</v>
      </c>
      <c r="D2046" s="31" t="s">
        <v>2669</v>
      </c>
      <c r="E2046" s="23" t="s">
        <v>2732</v>
      </c>
      <c r="F2046" s="24">
        <v>40660</v>
      </c>
      <c r="G2046" s="3" t="s">
        <v>2199</v>
      </c>
      <c r="H2046" s="4" t="s">
        <v>2148</v>
      </c>
      <c r="I2046" s="4" t="s">
        <v>66</v>
      </c>
      <c r="J2046" s="16">
        <v>470.53</v>
      </c>
      <c r="K2046" s="16">
        <v>-459.62319122500026</v>
      </c>
      <c r="L2046" s="9">
        <v>0</v>
      </c>
      <c r="M2046" s="9">
        <v>0</v>
      </c>
      <c r="N2046" s="10">
        <f>(J2046*0.83333%)*-1</f>
        <v>-3.9210676489999998</v>
      </c>
      <c r="O2046" s="53">
        <f>SUM(J2046:N2046)</f>
        <v>6.9857411259997182</v>
      </c>
    </row>
    <row r="2047" spans="2:15" x14ac:dyDescent="0.25">
      <c r="B2047" s="51" t="s">
        <v>21</v>
      </c>
      <c r="C2047" s="3" t="s">
        <v>250</v>
      </c>
      <c r="D2047" s="31" t="s">
        <v>2669</v>
      </c>
      <c r="E2047" s="23" t="s">
        <v>2732</v>
      </c>
      <c r="F2047" s="24">
        <v>40660</v>
      </c>
      <c r="G2047" s="3" t="s">
        <v>2200</v>
      </c>
      <c r="H2047" s="4" t="s">
        <v>2150</v>
      </c>
      <c r="I2047" s="4" t="s">
        <v>236</v>
      </c>
      <c r="J2047" s="16">
        <v>881.74</v>
      </c>
      <c r="K2047" s="16">
        <v>-861.30209855000123</v>
      </c>
      <c r="L2047" s="9">
        <v>0</v>
      </c>
      <c r="M2047" s="9">
        <v>0</v>
      </c>
      <c r="N2047" s="10">
        <f>(J2047*0.83333%)*-1</f>
        <v>-7.3478039420000005</v>
      </c>
      <c r="O2047" s="53">
        <f>SUM(J2047:N2047)</f>
        <v>13.090097507998776</v>
      </c>
    </row>
    <row r="2048" spans="2:15" x14ac:dyDescent="0.25">
      <c r="B2048" s="51" t="s">
        <v>21</v>
      </c>
      <c r="C2048" s="3" t="s">
        <v>250</v>
      </c>
      <c r="D2048" s="31" t="s">
        <v>2669</v>
      </c>
      <c r="E2048" s="23" t="s">
        <v>2732</v>
      </c>
      <c r="F2048" s="24">
        <v>40660</v>
      </c>
      <c r="G2048" s="3" t="s">
        <v>2201</v>
      </c>
      <c r="H2048" s="4" t="s">
        <v>2152</v>
      </c>
      <c r="I2048" s="4" t="s">
        <v>387</v>
      </c>
      <c r="J2048" s="16">
        <v>501.63</v>
      </c>
      <c r="K2048" s="16">
        <v>-490.00733197499983</v>
      </c>
      <c r="L2048" s="9">
        <v>0</v>
      </c>
      <c r="M2048" s="9">
        <v>0</v>
      </c>
      <c r="N2048" s="10">
        <f>(J2048*0.83333%)*-1</f>
        <v>-4.1802332790000003</v>
      </c>
      <c r="O2048" s="53">
        <f>SUM(J2048:N2048)</f>
        <v>7.4424347460001661</v>
      </c>
    </row>
    <row r="2049" spans="2:15" x14ac:dyDescent="0.25">
      <c r="B2049" s="51" t="s">
        <v>21</v>
      </c>
      <c r="C2049" s="3" t="s">
        <v>250</v>
      </c>
      <c r="D2049" s="31" t="s">
        <v>2669</v>
      </c>
      <c r="E2049" s="23" t="s">
        <v>2732</v>
      </c>
      <c r="F2049" s="24">
        <v>40660</v>
      </c>
      <c r="G2049" s="3" t="s">
        <v>2202</v>
      </c>
      <c r="H2049" s="4" t="s">
        <v>2150</v>
      </c>
      <c r="I2049" s="4" t="s">
        <v>51</v>
      </c>
      <c r="J2049" s="16">
        <v>881.74</v>
      </c>
      <c r="K2049" s="16">
        <v>-861.30209855000123</v>
      </c>
      <c r="L2049" s="9">
        <v>0</v>
      </c>
      <c r="M2049" s="9">
        <v>0</v>
      </c>
      <c r="N2049" s="10">
        <f>(J2049*0.83333%)*-1</f>
        <v>-7.3478039420000005</v>
      </c>
      <c r="O2049" s="53">
        <f>SUM(J2049:N2049)</f>
        <v>13.090097507998776</v>
      </c>
    </row>
    <row r="2050" spans="2:15" x14ac:dyDescent="0.25">
      <c r="B2050" s="51" t="s">
        <v>21</v>
      </c>
      <c r="C2050" s="3" t="s">
        <v>250</v>
      </c>
      <c r="D2050" s="31" t="s">
        <v>2669</v>
      </c>
      <c r="E2050" s="23" t="s">
        <v>2732</v>
      </c>
      <c r="F2050" s="24">
        <v>40660</v>
      </c>
      <c r="G2050" s="3" t="s">
        <v>2203</v>
      </c>
      <c r="H2050" s="4" t="s">
        <v>2148</v>
      </c>
      <c r="I2050" s="4" t="s">
        <v>44</v>
      </c>
      <c r="J2050" s="16">
        <v>470.53</v>
      </c>
      <c r="K2050" s="16">
        <v>-459.62319122500026</v>
      </c>
      <c r="L2050" s="9">
        <v>0</v>
      </c>
      <c r="M2050" s="9">
        <v>0</v>
      </c>
      <c r="N2050" s="10">
        <f>(J2050*0.83333%)*-1</f>
        <v>-3.9210676489999998</v>
      </c>
      <c r="O2050" s="53">
        <f>SUM(J2050:N2050)</f>
        <v>6.9857411259997182</v>
      </c>
    </row>
    <row r="2051" spans="2:15" x14ac:dyDescent="0.25">
      <c r="B2051" s="51" t="s">
        <v>21</v>
      </c>
      <c r="C2051" s="3" t="s">
        <v>250</v>
      </c>
      <c r="D2051" s="31" t="s">
        <v>2669</v>
      </c>
      <c r="E2051" s="23" t="s">
        <v>2732</v>
      </c>
      <c r="F2051" s="24">
        <v>40660</v>
      </c>
      <c r="G2051" s="3" t="s">
        <v>2204</v>
      </c>
      <c r="H2051" s="4" t="s">
        <v>2152</v>
      </c>
      <c r="I2051" s="4" t="s">
        <v>39</v>
      </c>
      <c r="J2051" s="16">
        <v>501.63</v>
      </c>
      <c r="K2051" s="16">
        <v>-490.00733197499983</v>
      </c>
      <c r="L2051" s="9">
        <v>0</v>
      </c>
      <c r="M2051" s="9">
        <v>0</v>
      </c>
      <c r="N2051" s="10">
        <f>(J2051*0.83333%)*-1</f>
        <v>-4.1802332790000003</v>
      </c>
      <c r="O2051" s="53">
        <f>SUM(J2051:N2051)</f>
        <v>7.4424347460001661</v>
      </c>
    </row>
    <row r="2052" spans="2:15" x14ac:dyDescent="0.25">
      <c r="B2052" s="51" t="s">
        <v>21</v>
      </c>
      <c r="C2052" s="3" t="s">
        <v>250</v>
      </c>
      <c r="D2052" s="31" t="s">
        <v>2669</v>
      </c>
      <c r="E2052" s="23" t="s">
        <v>2732</v>
      </c>
      <c r="F2052" s="24">
        <v>40660</v>
      </c>
      <c r="G2052" s="3" t="s">
        <v>2205</v>
      </c>
      <c r="H2052" s="4" t="s">
        <v>2152</v>
      </c>
      <c r="I2052" s="4" t="s">
        <v>220</v>
      </c>
      <c r="J2052" s="16">
        <v>501.63</v>
      </c>
      <c r="K2052" s="16">
        <v>-490.00733197499983</v>
      </c>
      <c r="L2052" s="9">
        <v>0</v>
      </c>
      <c r="M2052" s="9">
        <v>0</v>
      </c>
      <c r="N2052" s="10">
        <f>(J2052*0.83333%)*-1</f>
        <v>-4.1802332790000003</v>
      </c>
      <c r="O2052" s="53">
        <f>SUM(J2052:N2052)</f>
        <v>7.4424347460001661</v>
      </c>
    </row>
    <row r="2053" spans="2:15" x14ac:dyDescent="0.25">
      <c r="B2053" s="51" t="s">
        <v>21</v>
      </c>
      <c r="C2053" s="3" t="s">
        <v>250</v>
      </c>
      <c r="D2053" s="31" t="s">
        <v>2669</v>
      </c>
      <c r="E2053" s="23" t="s">
        <v>2732</v>
      </c>
      <c r="F2053" s="24">
        <v>40660</v>
      </c>
      <c r="G2053" s="3" t="s">
        <v>2206</v>
      </c>
      <c r="H2053" s="4" t="s">
        <v>2152</v>
      </c>
      <c r="I2053" s="4" t="s">
        <v>1252</v>
      </c>
      <c r="J2053" s="16">
        <v>501.63</v>
      </c>
      <c r="K2053" s="16">
        <v>-490.00733197499983</v>
      </c>
      <c r="L2053" s="9">
        <v>0</v>
      </c>
      <c r="M2053" s="9">
        <v>0</v>
      </c>
      <c r="N2053" s="10">
        <f>(J2053*0.83333%)*-1</f>
        <v>-4.1802332790000003</v>
      </c>
      <c r="O2053" s="53">
        <f>SUM(J2053:N2053)</f>
        <v>7.4424347460001661</v>
      </c>
    </row>
    <row r="2054" spans="2:15" x14ac:dyDescent="0.25">
      <c r="B2054" s="51" t="s">
        <v>21</v>
      </c>
      <c r="C2054" s="3" t="s">
        <v>250</v>
      </c>
      <c r="D2054" s="31" t="s">
        <v>2669</v>
      </c>
      <c r="E2054" s="23" t="s">
        <v>2732</v>
      </c>
      <c r="F2054" s="24">
        <v>40660</v>
      </c>
      <c r="G2054" s="3" t="s">
        <v>2207</v>
      </c>
      <c r="H2054" s="4" t="s">
        <v>2152</v>
      </c>
      <c r="I2054" s="4" t="s">
        <v>44</v>
      </c>
      <c r="J2054" s="16">
        <v>501.63</v>
      </c>
      <c r="K2054" s="16">
        <v>-490.00733197499983</v>
      </c>
      <c r="L2054" s="9">
        <v>0</v>
      </c>
      <c r="M2054" s="9">
        <v>0</v>
      </c>
      <c r="N2054" s="10">
        <f>(J2054*0.83333%)*-1</f>
        <v>-4.1802332790000003</v>
      </c>
      <c r="O2054" s="53">
        <f>SUM(J2054:N2054)</f>
        <v>7.4424347460001661</v>
      </c>
    </row>
    <row r="2055" spans="2:15" x14ac:dyDescent="0.25">
      <c r="B2055" s="51" t="s">
        <v>21</v>
      </c>
      <c r="C2055" s="3" t="s">
        <v>250</v>
      </c>
      <c r="D2055" s="31" t="s">
        <v>2669</v>
      </c>
      <c r="E2055" s="23" t="s">
        <v>2732</v>
      </c>
      <c r="F2055" s="24">
        <v>40660</v>
      </c>
      <c r="G2055" s="3" t="s">
        <v>2208</v>
      </c>
      <c r="H2055" s="4" t="s">
        <v>2148</v>
      </c>
      <c r="I2055" s="4" t="s">
        <v>75</v>
      </c>
      <c r="J2055" s="16">
        <v>470.53</v>
      </c>
      <c r="K2055" s="16">
        <v>-459.62319122500026</v>
      </c>
      <c r="L2055" s="9">
        <v>0</v>
      </c>
      <c r="M2055" s="9">
        <v>0</v>
      </c>
      <c r="N2055" s="10">
        <f>(J2055*0.83333%)*-1</f>
        <v>-3.9210676489999998</v>
      </c>
      <c r="O2055" s="53">
        <f>SUM(J2055:N2055)</f>
        <v>6.9857411259997182</v>
      </c>
    </row>
    <row r="2056" spans="2:15" x14ac:dyDescent="0.25">
      <c r="B2056" s="51" t="s">
        <v>21</v>
      </c>
      <c r="C2056" s="3" t="s">
        <v>250</v>
      </c>
      <c r="D2056" s="31" t="s">
        <v>2669</v>
      </c>
      <c r="E2056" s="23" t="s">
        <v>2732</v>
      </c>
      <c r="F2056" s="24">
        <v>40660</v>
      </c>
      <c r="G2056" s="3" t="s">
        <v>2209</v>
      </c>
      <c r="H2056" s="4" t="s">
        <v>2148</v>
      </c>
      <c r="I2056" s="4" t="s">
        <v>39</v>
      </c>
      <c r="J2056" s="16">
        <v>470.53</v>
      </c>
      <c r="K2056" s="16">
        <v>-459.62319122500026</v>
      </c>
      <c r="L2056" s="9">
        <v>0</v>
      </c>
      <c r="M2056" s="9">
        <v>0</v>
      </c>
      <c r="N2056" s="10">
        <f>(J2056*0.83333%)*-1</f>
        <v>-3.9210676489999998</v>
      </c>
      <c r="O2056" s="53">
        <f>SUM(J2056:N2056)</f>
        <v>6.9857411259997182</v>
      </c>
    </row>
    <row r="2057" spans="2:15" x14ac:dyDescent="0.25">
      <c r="B2057" s="51" t="s">
        <v>21</v>
      </c>
      <c r="C2057" s="3" t="s">
        <v>250</v>
      </c>
      <c r="D2057" s="31" t="s">
        <v>2669</v>
      </c>
      <c r="E2057" s="23" t="s">
        <v>2732</v>
      </c>
      <c r="F2057" s="24">
        <v>40660</v>
      </c>
      <c r="G2057" s="3" t="s">
        <v>2210</v>
      </c>
      <c r="H2057" s="4" t="s">
        <v>2148</v>
      </c>
      <c r="I2057" s="4" t="s">
        <v>32</v>
      </c>
      <c r="J2057" s="16">
        <v>470.53</v>
      </c>
      <c r="K2057" s="16">
        <v>-459.62319122500026</v>
      </c>
      <c r="L2057" s="9">
        <v>0</v>
      </c>
      <c r="M2057" s="9">
        <v>0</v>
      </c>
      <c r="N2057" s="10">
        <f>(J2057*0.83333%)*-1</f>
        <v>-3.9210676489999998</v>
      </c>
      <c r="O2057" s="53">
        <f>SUM(J2057:N2057)</f>
        <v>6.9857411259997182</v>
      </c>
    </row>
    <row r="2058" spans="2:15" x14ac:dyDescent="0.25">
      <c r="B2058" s="51" t="s">
        <v>21</v>
      </c>
      <c r="C2058" s="3" t="s">
        <v>250</v>
      </c>
      <c r="D2058" s="31" t="s">
        <v>2669</v>
      </c>
      <c r="E2058" s="23" t="s">
        <v>2732</v>
      </c>
      <c r="F2058" s="24">
        <v>40660</v>
      </c>
      <c r="G2058" s="3" t="s">
        <v>2211</v>
      </c>
      <c r="H2058" s="4" t="s">
        <v>2150</v>
      </c>
      <c r="I2058" s="4" t="s">
        <v>51</v>
      </c>
      <c r="J2058" s="16">
        <v>881.74</v>
      </c>
      <c r="K2058" s="16">
        <v>-861.30209855000123</v>
      </c>
      <c r="L2058" s="9">
        <v>0</v>
      </c>
      <c r="M2058" s="9">
        <v>0</v>
      </c>
      <c r="N2058" s="10">
        <f>(J2058*0.83333%)*-1</f>
        <v>-7.3478039420000005</v>
      </c>
      <c r="O2058" s="53">
        <f>SUM(J2058:N2058)</f>
        <v>13.090097507998776</v>
      </c>
    </row>
    <row r="2059" spans="2:15" x14ac:dyDescent="0.25">
      <c r="B2059" s="51" t="s">
        <v>21</v>
      </c>
      <c r="C2059" s="3" t="s">
        <v>250</v>
      </c>
      <c r="D2059" s="31" t="s">
        <v>2669</v>
      </c>
      <c r="E2059" s="23" t="s">
        <v>2732</v>
      </c>
      <c r="F2059" s="24">
        <v>40660</v>
      </c>
      <c r="G2059" s="3" t="s">
        <v>2212</v>
      </c>
      <c r="H2059" s="4" t="s">
        <v>2156</v>
      </c>
      <c r="I2059" s="4" t="s">
        <v>51</v>
      </c>
      <c r="J2059" s="16">
        <v>280.75</v>
      </c>
      <c r="K2059" s="16">
        <v>-274.24684937500018</v>
      </c>
      <c r="L2059" s="9">
        <v>0</v>
      </c>
      <c r="M2059" s="9">
        <v>0</v>
      </c>
      <c r="N2059" s="10">
        <f>(J2059*0.83333%)*-1</f>
        <v>-2.339573975</v>
      </c>
      <c r="O2059" s="53">
        <f>SUM(J2059:N2059)</f>
        <v>4.1635766499998184</v>
      </c>
    </row>
    <row r="2060" spans="2:15" x14ac:dyDescent="0.25">
      <c r="B2060" s="51" t="s">
        <v>21</v>
      </c>
      <c r="C2060" s="3" t="s">
        <v>250</v>
      </c>
      <c r="D2060" s="31" t="s">
        <v>2669</v>
      </c>
      <c r="E2060" s="23" t="s">
        <v>2732</v>
      </c>
      <c r="F2060" s="24">
        <v>40660</v>
      </c>
      <c r="G2060" s="3" t="s">
        <v>2213</v>
      </c>
      <c r="H2060" s="4" t="s">
        <v>2148</v>
      </c>
      <c r="I2060" s="4" t="s">
        <v>32</v>
      </c>
      <c r="J2060" s="16">
        <v>470.53</v>
      </c>
      <c r="K2060" s="16">
        <v>-459.62319122500026</v>
      </c>
      <c r="L2060" s="9">
        <v>0</v>
      </c>
      <c r="M2060" s="9">
        <v>0</v>
      </c>
      <c r="N2060" s="10">
        <f>(J2060*0.83333%)*-1</f>
        <v>-3.9210676489999998</v>
      </c>
      <c r="O2060" s="53">
        <f>SUM(J2060:N2060)</f>
        <v>6.9857411259997182</v>
      </c>
    </row>
    <row r="2061" spans="2:15" x14ac:dyDescent="0.25">
      <c r="B2061" s="51" t="s">
        <v>21</v>
      </c>
      <c r="C2061" s="3" t="s">
        <v>250</v>
      </c>
      <c r="D2061" s="31" t="s">
        <v>2669</v>
      </c>
      <c r="E2061" s="23" t="s">
        <v>2732</v>
      </c>
      <c r="F2061" s="24">
        <v>40676</v>
      </c>
      <c r="G2061" s="3" t="s">
        <v>2214</v>
      </c>
      <c r="H2061" s="4" t="s">
        <v>2215</v>
      </c>
      <c r="I2061" s="4" t="s">
        <v>51</v>
      </c>
      <c r="J2061" s="16">
        <v>3515.43</v>
      </c>
      <c r="K2061" s="16">
        <v>-3418.5498204750052</v>
      </c>
      <c r="L2061" s="9">
        <v>0</v>
      </c>
      <c r="M2061" s="9">
        <v>0</v>
      </c>
      <c r="N2061" s="10">
        <f>(J2061*0.83333%)*-1</f>
        <v>-29.295132818999999</v>
      </c>
      <c r="O2061" s="53">
        <f>SUM(J2061:N2061)</f>
        <v>67.585046705994671</v>
      </c>
    </row>
    <row r="2062" spans="2:15" x14ac:dyDescent="0.25">
      <c r="B2062" s="51" t="s">
        <v>21</v>
      </c>
      <c r="C2062" s="3" t="s">
        <v>250</v>
      </c>
      <c r="D2062" s="31" t="s">
        <v>2669</v>
      </c>
      <c r="E2062" s="23" t="s">
        <v>2732</v>
      </c>
      <c r="F2062" s="24">
        <v>40676</v>
      </c>
      <c r="G2062" s="3" t="s">
        <v>2216</v>
      </c>
      <c r="H2062" s="4" t="s">
        <v>2215</v>
      </c>
      <c r="I2062" s="4" t="s">
        <v>39</v>
      </c>
      <c r="J2062" s="16">
        <v>3515.43</v>
      </c>
      <c r="K2062" s="16">
        <v>-3418.5498204750052</v>
      </c>
      <c r="L2062" s="9">
        <v>0</v>
      </c>
      <c r="M2062" s="9">
        <v>0</v>
      </c>
      <c r="N2062" s="10">
        <f>(J2062*0.83333%)*-1</f>
        <v>-29.295132818999999</v>
      </c>
      <c r="O2062" s="53">
        <f>SUM(J2062:N2062)</f>
        <v>67.585046705994671</v>
      </c>
    </row>
    <row r="2063" spans="2:15" x14ac:dyDescent="0.25">
      <c r="B2063" s="51" t="s">
        <v>21</v>
      </c>
      <c r="C2063" s="3" t="s">
        <v>250</v>
      </c>
      <c r="D2063" s="31" t="s">
        <v>2669</v>
      </c>
      <c r="E2063" s="23" t="s">
        <v>2732</v>
      </c>
      <c r="F2063" s="24">
        <v>41096</v>
      </c>
      <c r="G2063" s="3" t="s">
        <v>2217</v>
      </c>
      <c r="H2063" s="4" t="s">
        <v>2218</v>
      </c>
      <c r="I2063" s="4" t="s">
        <v>414</v>
      </c>
      <c r="J2063" s="16">
        <v>797.63</v>
      </c>
      <c r="K2063" s="16">
        <v>-683.86375197499854</v>
      </c>
      <c r="L2063" s="9">
        <v>0</v>
      </c>
      <c r="M2063" s="9">
        <v>0</v>
      </c>
      <c r="N2063" s="10">
        <f>(J2063*0.83333%)*-1</f>
        <v>-6.6468900790000003</v>
      </c>
      <c r="O2063" s="53">
        <f>SUM(J2063:N2063)</f>
        <v>107.11935794600146</v>
      </c>
    </row>
    <row r="2064" spans="2:15" x14ac:dyDescent="0.25">
      <c r="B2064" s="51" t="s">
        <v>21</v>
      </c>
      <c r="C2064" s="3" t="s">
        <v>250</v>
      </c>
      <c r="D2064" s="31" t="s">
        <v>2669</v>
      </c>
      <c r="E2064" s="23" t="s">
        <v>2732</v>
      </c>
      <c r="F2064" s="24">
        <v>41096</v>
      </c>
      <c r="G2064" s="3" t="s">
        <v>2219</v>
      </c>
      <c r="H2064" s="4" t="s">
        <v>2218</v>
      </c>
      <c r="I2064" s="4" t="s">
        <v>228</v>
      </c>
      <c r="J2064" s="16">
        <v>797.63</v>
      </c>
      <c r="K2064" s="16">
        <v>-683.86375197499854</v>
      </c>
      <c r="L2064" s="9">
        <v>0</v>
      </c>
      <c r="M2064" s="9">
        <v>0</v>
      </c>
      <c r="N2064" s="10">
        <f>(J2064*0.83333%)*-1</f>
        <v>-6.6468900790000003</v>
      </c>
      <c r="O2064" s="53">
        <f>SUM(J2064:N2064)</f>
        <v>107.11935794600146</v>
      </c>
    </row>
    <row r="2065" spans="2:15" x14ac:dyDescent="0.25">
      <c r="B2065" s="51" t="s">
        <v>21</v>
      </c>
      <c r="C2065" s="3" t="s">
        <v>250</v>
      </c>
      <c r="D2065" s="31" t="s">
        <v>2669</v>
      </c>
      <c r="E2065" s="23" t="s">
        <v>2732</v>
      </c>
      <c r="F2065" s="24">
        <v>41096</v>
      </c>
      <c r="G2065" s="3" t="s">
        <v>2220</v>
      </c>
      <c r="H2065" s="4" t="s">
        <v>2218</v>
      </c>
      <c r="I2065" s="4" t="s">
        <v>75</v>
      </c>
      <c r="J2065" s="16">
        <v>797.63</v>
      </c>
      <c r="K2065" s="16">
        <v>-683.86375197499854</v>
      </c>
      <c r="L2065" s="9">
        <v>0</v>
      </c>
      <c r="M2065" s="9">
        <v>0</v>
      </c>
      <c r="N2065" s="10">
        <f>(J2065*0.83333%)*-1</f>
        <v>-6.6468900790000003</v>
      </c>
      <c r="O2065" s="53">
        <f>SUM(J2065:N2065)</f>
        <v>107.11935794600146</v>
      </c>
    </row>
    <row r="2066" spans="2:15" x14ac:dyDescent="0.25">
      <c r="B2066" s="51" t="s">
        <v>21</v>
      </c>
      <c r="C2066" s="3" t="s">
        <v>250</v>
      </c>
      <c r="D2066" s="31" t="s">
        <v>2669</v>
      </c>
      <c r="E2066" s="23" t="s">
        <v>2732</v>
      </c>
      <c r="F2066" s="24">
        <v>41096</v>
      </c>
      <c r="G2066" s="3" t="s">
        <v>2221</v>
      </c>
      <c r="H2066" s="4" t="s">
        <v>2222</v>
      </c>
      <c r="I2066" s="4" t="s">
        <v>482</v>
      </c>
      <c r="J2066" s="16">
        <v>797.63</v>
      </c>
      <c r="K2066" s="16">
        <v>-683.86375197499854</v>
      </c>
      <c r="L2066" s="9">
        <v>0</v>
      </c>
      <c r="M2066" s="9">
        <v>0</v>
      </c>
      <c r="N2066" s="10">
        <f>(J2066*0.83333%)*-1</f>
        <v>-6.6468900790000003</v>
      </c>
      <c r="O2066" s="53">
        <f>SUM(J2066:N2066)</f>
        <v>107.11935794600146</v>
      </c>
    </row>
    <row r="2067" spans="2:15" x14ac:dyDescent="0.25">
      <c r="B2067" s="51" t="s">
        <v>21</v>
      </c>
      <c r="C2067" s="3" t="s">
        <v>250</v>
      </c>
      <c r="D2067" s="31" t="s">
        <v>2669</v>
      </c>
      <c r="E2067" s="23" t="s">
        <v>2732</v>
      </c>
      <c r="F2067" s="24">
        <v>41096</v>
      </c>
      <c r="G2067" s="3" t="s">
        <v>2223</v>
      </c>
      <c r="H2067" s="4" t="s">
        <v>2224</v>
      </c>
      <c r="I2067" s="4" t="s">
        <v>34</v>
      </c>
      <c r="J2067" s="16">
        <v>2030</v>
      </c>
      <c r="K2067" s="16">
        <v>-1740.464974999998</v>
      </c>
      <c r="L2067" s="9">
        <v>0</v>
      </c>
      <c r="M2067" s="9">
        <v>0</v>
      </c>
      <c r="N2067" s="10">
        <f>(J2067*0.83333%)*-1</f>
        <v>-16.916599000000001</v>
      </c>
      <c r="O2067" s="53">
        <f>SUM(J2067:N2067)</f>
        <v>272.61842600000193</v>
      </c>
    </row>
    <row r="2068" spans="2:15" x14ac:dyDescent="0.25">
      <c r="B2068" s="51" t="s">
        <v>21</v>
      </c>
      <c r="C2068" s="3" t="s">
        <v>250</v>
      </c>
      <c r="D2068" s="31" t="s">
        <v>2669</v>
      </c>
      <c r="E2068" s="23" t="s">
        <v>2732</v>
      </c>
      <c r="F2068" s="24">
        <v>41096</v>
      </c>
      <c r="G2068" s="3" t="s">
        <v>2225</v>
      </c>
      <c r="H2068" s="4" t="s">
        <v>2226</v>
      </c>
      <c r="I2068" s="4" t="s">
        <v>8</v>
      </c>
      <c r="J2068" s="16">
        <v>173.1</v>
      </c>
      <c r="K2068" s="16">
        <v>-148.40735574999982</v>
      </c>
      <c r="L2068" s="9">
        <v>0</v>
      </c>
      <c r="M2068" s="9">
        <v>0</v>
      </c>
      <c r="N2068" s="10">
        <f>(J2068*0.83333%)*-1</f>
        <v>-1.4424942299999999</v>
      </c>
      <c r="O2068" s="53">
        <f>SUM(J2068:N2068)</f>
        <v>23.25015002000017</v>
      </c>
    </row>
    <row r="2069" spans="2:15" x14ac:dyDescent="0.25">
      <c r="B2069" s="51" t="s">
        <v>21</v>
      </c>
      <c r="C2069" s="3" t="s">
        <v>250</v>
      </c>
      <c r="D2069" s="31" t="s">
        <v>2669</v>
      </c>
      <c r="E2069" s="23" t="s">
        <v>2732</v>
      </c>
      <c r="F2069" s="24">
        <v>41184</v>
      </c>
      <c r="G2069" s="3" t="s">
        <v>2227</v>
      </c>
      <c r="H2069" s="4" t="s">
        <v>2228</v>
      </c>
      <c r="I2069" s="4" t="s">
        <v>199</v>
      </c>
      <c r="J2069" s="16">
        <v>776</v>
      </c>
      <c r="K2069" s="16">
        <v>-646.61602000000084</v>
      </c>
      <c r="L2069" s="9">
        <v>0</v>
      </c>
      <c r="M2069" s="9">
        <v>0</v>
      </c>
      <c r="N2069" s="10">
        <f>(J2069*0.83333%)*-1</f>
        <v>-6.4666408000000004</v>
      </c>
      <c r="O2069" s="53">
        <f>SUM(J2069:N2069)</f>
        <v>122.91733919999916</v>
      </c>
    </row>
    <row r="2070" spans="2:15" x14ac:dyDescent="0.25">
      <c r="B2070" s="51" t="s">
        <v>21</v>
      </c>
      <c r="C2070" s="3" t="s">
        <v>250</v>
      </c>
      <c r="D2070" s="31" t="s">
        <v>2669</v>
      </c>
      <c r="E2070" s="23" t="s">
        <v>2732</v>
      </c>
      <c r="F2070" s="24">
        <v>41313</v>
      </c>
      <c r="G2070" s="3" t="s">
        <v>2229</v>
      </c>
      <c r="H2070" s="4" t="s">
        <v>2230</v>
      </c>
      <c r="I2070" s="4" t="s">
        <v>39</v>
      </c>
      <c r="J2070" s="16">
        <v>460</v>
      </c>
      <c r="K2070" s="16">
        <v>-367.04295000000047</v>
      </c>
      <c r="L2070" s="9">
        <v>0</v>
      </c>
      <c r="M2070" s="9">
        <v>0</v>
      </c>
      <c r="N2070" s="10">
        <f>(J2070*0.83333%)*-1</f>
        <v>-3.8333180000000002</v>
      </c>
      <c r="O2070" s="53">
        <f>SUM(J2070:N2070)</f>
        <v>89.123731999999521</v>
      </c>
    </row>
    <row r="2071" spans="2:15" x14ac:dyDescent="0.25">
      <c r="B2071" s="51" t="s">
        <v>21</v>
      </c>
      <c r="C2071" s="3" t="s">
        <v>250</v>
      </c>
      <c r="D2071" s="31" t="s">
        <v>2669</v>
      </c>
      <c r="E2071" s="23" t="s">
        <v>2732</v>
      </c>
      <c r="F2071" s="24">
        <v>41313</v>
      </c>
      <c r="G2071" s="3" t="s">
        <v>2231</v>
      </c>
      <c r="H2071" s="4" t="s">
        <v>2232</v>
      </c>
      <c r="I2071" s="4" t="s">
        <v>39</v>
      </c>
      <c r="J2071" s="16">
        <v>2040</v>
      </c>
      <c r="K2071" s="16">
        <v>-1627.7582999999986</v>
      </c>
      <c r="L2071" s="9">
        <v>0</v>
      </c>
      <c r="M2071" s="9">
        <v>0</v>
      </c>
      <c r="N2071" s="10">
        <f>(J2071*0.83333%)*-1</f>
        <v>-16.999932000000001</v>
      </c>
      <c r="O2071" s="53">
        <f>SUM(J2071:N2071)</f>
        <v>395.2417680000014</v>
      </c>
    </row>
    <row r="2072" spans="2:15" x14ac:dyDescent="0.25">
      <c r="B2072" s="51" t="s">
        <v>21</v>
      </c>
      <c r="C2072" s="3" t="s">
        <v>250</v>
      </c>
      <c r="D2072" s="31" t="s">
        <v>2669</v>
      </c>
      <c r="E2072" s="23" t="s">
        <v>2732</v>
      </c>
      <c r="F2072" s="24">
        <v>41313</v>
      </c>
      <c r="G2072" s="3" t="s">
        <v>2233</v>
      </c>
      <c r="H2072" s="4" t="s">
        <v>2230</v>
      </c>
      <c r="I2072" s="4" t="s">
        <v>66</v>
      </c>
      <c r="J2072" s="16">
        <v>460</v>
      </c>
      <c r="K2072" s="16">
        <v>-367.04295000000047</v>
      </c>
      <c r="L2072" s="9">
        <v>0</v>
      </c>
      <c r="M2072" s="9">
        <v>0</v>
      </c>
      <c r="N2072" s="10">
        <f>(J2072*0.83333%)*-1</f>
        <v>-3.8333180000000002</v>
      </c>
      <c r="O2072" s="53">
        <f>SUM(J2072:N2072)</f>
        <v>89.123731999999521</v>
      </c>
    </row>
    <row r="2073" spans="2:15" x14ac:dyDescent="0.25">
      <c r="B2073" s="51" t="s">
        <v>21</v>
      </c>
      <c r="C2073" s="3" t="s">
        <v>250</v>
      </c>
      <c r="D2073" s="31" t="s">
        <v>2669</v>
      </c>
      <c r="E2073" s="23" t="s">
        <v>2732</v>
      </c>
      <c r="F2073" s="24">
        <v>41313</v>
      </c>
      <c r="G2073" s="3" t="s">
        <v>2234</v>
      </c>
      <c r="H2073" s="4" t="s">
        <v>2235</v>
      </c>
      <c r="I2073" s="4" t="s">
        <v>97</v>
      </c>
      <c r="J2073" s="16">
        <v>460</v>
      </c>
      <c r="K2073" s="16">
        <v>-367.04295000000047</v>
      </c>
      <c r="L2073" s="9">
        <v>0</v>
      </c>
      <c r="M2073" s="9">
        <v>0</v>
      </c>
      <c r="N2073" s="10">
        <f>(J2073*0.83333%)*-1</f>
        <v>-3.8333180000000002</v>
      </c>
      <c r="O2073" s="53">
        <f>SUM(J2073:N2073)</f>
        <v>89.123731999999521</v>
      </c>
    </row>
    <row r="2074" spans="2:15" x14ac:dyDescent="0.25">
      <c r="B2074" s="51" t="s">
        <v>21</v>
      </c>
      <c r="C2074" s="3" t="s">
        <v>250</v>
      </c>
      <c r="D2074" s="31" t="s">
        <v>2669</v>
      </c>
      <c r="E2074" s="23" t="s">
        <v>2732</v>
      </c>
      <c r="F2074" s="24">
        <v>41313</v>
      </c>
      <c r="G2074" s="3" t="s">
        <v>2236</v>
      </c>
      <c r="H2074" s="4" t="s">
        <v>2237</v>
      </c>
      <c r="I2074" s="4" t="s">
        <v>44</v>
      </c>
      <c r="J2074" s="16">
        <v>940</v>
      </c>
      <c r="K2074" s="16">
        <v>-750.04255000000023</v>
      </c>
      <c r="L2074" s="9">
        <v>0</v>
      </c>
      <c r="M2074" s="9">
        <v>0</v>
      </c>
      <c r="N2074" s="10">
        <f>(J2074*0.83333%)*-1</f>
        <v>-7.8333019999999998</v>
      </c>
      <c r="O2074" s="53">
        <f>SUM(J2074:N2074)</f>
        <v>182.12414799999976</v>
      </c>
    </row>
    <row r="2075" spans="2:15" x14ac:dyDescent="0.25">
      <c r="B2075" s="51" t="s">
        <v>21</v>
      </c>
      <c r="C2075" s="3" t="s">
        <v>250</v>
      </c>
      <c r="D2075" s="31" t="s">
        <v>2669</v>
      </c>
      <c r="E2075" s="23" t="s">
        <v>2732</v>
      </c>
      <c r="F2075" s="24">
        <v>41313</v>
      </c>
      <c r="G2075" s="3" t="s">
        <v>2238</v>
      </c>
      <c r="H2075" s="4" t="s">
        <v>2235</v>
      </c>
      <c r="I2075" s="4" t="s">
        <v>622</v>
      </c>
      <c r="J2075" s="16">
        <v>899</v>
      </c>
      <c r="K2075" s="16">
        <v>-717.33091749999892</v>
      </c>
      <c r="L2075" s="9">
        <v>0</v>
      </c>
      <c r="M2075" s="9">
        <v>0</v>
      </c>
      <c r="N2075" s="10">
        <f>(J2075*0.83333%)*-1</f>
        <v>-7.4916366999999999</v>
      </c>
      <c r="O2075" s="53">
        <f>SUM(J2075:N2075)</f>
        <v>174.1774458000011</v>
      </c>
    </row>
    <row r="2076" spans="2:15" x14ac:dyDescent="0.25">
      <c r="B2076" s="51" t="s">
        <v>21</v>
      </c>
      <c r="C2076" s="3" t="s">
        <v>250</v>
      </c>
      <c r="D2076" s="31" t="s">
        <v>2669</v>
      </c>
      <c r="E2076" s="23" t="s">
        <v>2732</v>
      </c>
      <c r="F2076" s="24">
        <v>41313</v>
      </c>
      <c r="G2076" s="3" t="s">
        <v>2239</v>
      </c>
      <c r="H2076" s="4" t="s">
        <v>2230</v>
      </c>
      <c r="I2076" s="4" t="s">
        <v>30</v>
      </c>
      <c r="J2076" s="16">
        <v>460</v>
      </c>
      <c r="K2076" s="16">
        <v>-367.04295000000047</v>
      </c>
      <c r="L2076" s="9">
        <v>0</v>
      </c>
      <c r="M2076" s="9">
        <v>0</v>
      </c>
      <c r="N2076" s="10">
        <f>(J2076*0.83333%)*-1</f>
        <v>-3.8333180000000002</v>
      </c>
      <c r="O2076" s="53">
        <f>SUM(J2076:N2076)</f>
        <v>89.123731999999521</v>
      </c>
    </row>
    <row r="2077" spans="2:15" x14ac:dyDescent="0.25">
      <c r="B2077" s="51" t="s">
        <v>21</v>
      </c>
      <c r="C2077" s="3" t="s">
        <v>250</v>
      </c>
      <c r="D2077" s="31" t="s">
        <v>2669</v>
      </c>
      <c r="E2077" s="23" t="s">
        <v>2732</v>
      </c>
      <c r="F2077" s="24">
        <v>41313</v>
      </c>
      <c r="G2077" s="3" t="s">
        <v>2240</v>
      </c>
      <c r="H2077" s="4" t="s">
        <v>2235</v>
      </c>
      <c r="I2077" s="4" t="s">
        <v>39</v>
      </c>
      <c r="J2077" s="16">
        <v>460</v>
      </c>
      <c r="K2077" s="16">
        <v>-367.04295000000047</v>
      </c>
      <c r="L2077" s="9">
        <v>0</v>
      </c>
      <c r="M2077" s="9">
        <v>0</v>
      </c>
      <c r="N2077" s="10">
        <f>(J2077*0.83333%)*-1</f>
        <v>-3.8333180000000002</v>
      </c>
      <c r="O2077" s="53">
        <f>SUM(J2077:N2077)</f>
        <v>89.123731999999521</v>
      </c>
    </row>
    <row r="2078" spans="2:15" x14ac:dyDescent="0.25">
      <c r="B2078" s="51" t="s">
        <v>21</v>
      </c>
      <c r="C2078" s="3" t="s">
        <v>250</v>
      </c>
      <c r="D2078" s="31" t="s">
        <v>2669</v>
      </c>
      <c r="E2078" s="23" t="s">
        <v>2732</v>
      </c>
      <c r="F2078" s="24">
        <v>41313</v>
      </c>
      <c r="G2078" s="3" t="s">
        <v>2241</v>
      </c>
      <c r="H2078" s="4" t="s">
        <v>2230</v>
      </c>
      <c r="I2078" s="4" t="s">
        <v>105</v>
      </c>
      <c r="J2078" s="16">
        <v>460</v>
      </c>
      <c r="K2078" s="16">
        <v>-367.04295000000047</v>
      </c>
      <c r="L2078" s="9">
        <v>0</v>
      </c>
      <c r="M2078" s="9">
        <v>0</v>
      </c>
      <c r="N2078" s="10">
        <f>(J2078*0.83333%)*-1</f>
        <v>-3.8333180000000002</v>
      </c>
      <c r="O2078" s="53">
        <f>SUM(J2078:N2078)</f>
        <v>89.123731999999521</v>
      </c>
    </row>
    <row r="2079" spans="2:15" x14ac:dyDescent="0.25">
      <c r="B2079" s="51" t="s">
        <v>21</v>
      </c>
      <c r="C2079" s="3" t="s">
        <v>250</v>
      </c>
      <c r="D2079" s="31" t="s">
        <v>2669</v>
      </c>
      <c r="E2079" s="23" t="s">
        <v>2732</v>
      </c>
      <c r="F2079" s="24">
        <v>41313</v>
      </c>
      <c r="G2079" s="3" t="s">
        <v>2242</v>
      </c>
      <c r="H2079" s="4" t="s">
        <v>2243</v>
      </c>
      <c r="I2079" s="4" t="s">
        <v>66</v>
      </c>
      <c r="J2079" s="16">
        <v>5900</v>
      </c>
      <c r="K2079" s="16">
        <v>-4707.741750000002</v>
      </c>
      <c r="L2079" s="9">
        <v>0</v>
      </c>
      <c r="M2079" s="9">
        <v>0</v>
      </c>
      <c r="N2079" s="10">
        <f>(J2079*0.83333%)*-1</f>
        <v>-49.166470000000004</v>
      </c>
      <c r="O2079" s="53">
        <f>SUM(J2079:N2079)</f>
        <v>1143.0917799999979</v>
      </c>
    </row>
    <row r="2080" spans="2:15" x14ac:dyDescent="0.25">
      <c r="B2080" s="51" t="s">
        <v>21</v>
      </c>
      <c r="C2080" s="3" t="s">
        <v>250</v>
      </c>
      <c r="D2080" s="31" t="s">
        <v>2669</v>
      </c>
      <c r="E2080" s="23" t="s">
        <v>2732</v>
      </c>
      <c r="F2080" s="24">
        <v>41313</v>
      </c>
      <c r="G2080" s="3" t="s">
        <v>2244</v>
      </c>
      <c r="H2080" s="4" t="s">
        <v>2245</v>
      </c>
      <c r="I2080" s="4" t="s">
        <v>220</v>
      </c>
      <c r="J2080" s="16">
        <v>3970</v>
      </c>
      <c r="K2080" s="16">
        <v>-3167.7500249999989</v>
      </c>
      <c r="L2080" s="9">
        <v>0</v>
      </c>
      <c r="M2080" s="9">
        <v>0</v>
      </c>
      <c r="N2080" s="10">
        <f>(J2080*0.83333%)*-1</f>
        <v>-33.083201000000003</v>
      </c>
      <c r="O2080" s="53">
        <f>SUM(J2080:N2080)</f>
        <v>769.16677400000106</v>
      </c>
    </row>
    <row r="2081" spans="2:15" x14ac:dyDescent="0.25">
      <c r="B2081" s="51" t="s">
        <v>21</v>
      </c>
      <c r="C2081" s="3" t="s">
        <v>250</v>
      </c>
      <c r="D2081" s="31" t="s">
        <v>2669</v>
      </c>
      <c r="E2081" s="23" t="s">
        <v>2732</v>
      </c>
      <c r="F2081" s="24">
        <v>41313</v>
      </c>
      <c r="G2081" s="3" t="s">
        <v>2246</v>
      </c>
      <c r="H2081" s="4" t="s">
        <v>2230</v>
      </c>
      <c r="I2081" s="4" t="s">
        <v>36</v>
      </c>
      <c r="J2081" s="16">
        <v>460</v>
      </c>
      <c r="K2081" s="16">
        <v>-367.04295000000047</v>
      </c>
      <c r="L2081" s="9">
        <v>0</v>
      </c>
      <c r="M2081" s="9">
        <v>0</v>
      </c>
      <c r="N2081" s="10">
        <f>(J2081*0.83333%)*-1</f>
        <v>-3.8333180000000002</v>
      </c>
      <c r="O2081" s="53">
        <f>SUM(J2081:N2081)</f>
        <v>89.123731999999521</v>
      </c>
    </row>
    <row r="2082" spans="2:15" x14ac:dyDescent="0.25">
      <c r="B2082" s="51" t="s">
        <v>21</v>
      </c>
      <c r="C2082" s="3" t="s">
        <v>250</v>
      </c>
      <c r="D2082" s="31" t="s">
        <v>2669</v>
      </c>
      <c r="E2082" s="23" t="s">
        <v>2732</v>
      </c>
      <c r="F2082" s="24">
        <v>41313</v>
      </c>
      <c r="G2082" s="3" t="s">
        <v>2247</v>
      </c>
      <c r="H2082" s="4" t="s">
        <v>2235</v>
      </c>
      <c r="I2082" s="4" t="s">
        <v>220</v>
      </c>
      <c r="J2082" s="16">
        <v>899</v>
      </c>
      <c r="K2082" s="16">
        <v>-717.33091749999892</v>
      </c>
      <c r="L2082" s="9">
        <v>0</v>
      </c>
      <c r="M2082" s="9">
        <v>0</v>
      </c>
      <c r="N2082" s="10">
        <f>(J2082*0.83333%)*-1</f>
        <v>-7.4916366999999999</v>
      </c>
      <c r="O2082" s="53">
        <f>SUM(J2082:N2082)</f>
        <v>174.1774458000011</v>
      </c>
    </row>
    <row r="2083" spans="2:15" x14ac:dyDescent="0.25">
      <c r="B2083" s="51" t="s">
        <v>21</v>
      </c>
      <c r="C2083" s="3" t="s">
        <v>250</v>
      </c>
      <c r="D2083" s="31" t="s">
        <v>2669</v>
      </c>
      <c r="E2083" s="23" t="s">
        <v>2732</v>
      </c>
      <c r="F2083" s="24">
        <v>41313</v>
      </c>
      <c r="G2083" s="3" t="s">
        <v>2248</v>
      </c>
      <c r="H2083" s="4" t="s">
        <v>2249</v>
      </c>
      <c r="I2083" s="4" t="s">
        <v>32</v>
      </c>
      <c r="J2083" s="16">
        <v>650</v>
      </c>
      <c r="K2083" s="16">
        <v>-518.64612500000055</v>
      </c>
      <c r="L2083" s="9">
        <v>0</v>
      </c>
      <c r="M2083" s="9">
        <v>0</v>
      </c>
      <c r="N2083" s="10">
        <f>(J2083*0.83333%)*-1</f>
        <v>-5.4166449999999999</v>
      </c>
      <c r="O2083" s="53">
        <f>SUM(J2083:N2083)</f>
        <v>125.93722999999945</v>
      </c>
    </row>
    <row r="2084" spans="2:15" x14ac:dyDescent="0.25">
      <c r="B2084" s="51" t="s">
        <v>21</v>
      </c>
      <c r="C2084" s="3" t="s">
        <v>250</v>
      </c>
      <c r="D2084" s="31" t="s">
        <v>2669</v>
      </c>
      <c r="E2084" s="23" t="s">
        <v>2732</v>
      </c>
      <c r="F2084" s="24">
        <v>41313</v>
      </c>
      <c r="G2084" s="3" t="s">
        <v>2250</v>
      </c>
      <c r="H2084" s="4" t="s">
        <v>2251</v>
      </c>
      <c r="I2084" s="4" t="s">
        <v>54</v>
      </c>
      <c r="J2084" s="16">
        <v>460</v>
      </c>
      <c r="K2084" s="16">
        <v>-367.04295000000047</v>
      </c>
      <c r="L2084" s="9">
        <v>0</v>
      </c>
      <c r="M2084" s="9">
        <v>0</v>
      </c>
      <c r="N2084" s="10">
        <f>(J2084*0.83333%)*-1</f>
        <v>-3.8333180000000002</v>
      </c>
      <c r="O2084" s="53">
        <f>SUM(J2084:N2084)</f>
        <v>89.123731999999521</v>
      </c>
    </row>
    <row r="2085" spans="2:15" x14ac:dyDescent="0.25">
      <c r="B2085" s="51" t="s">
        <v>21</v>
      </c>
      <c r="C2085" s="3" t="s">
        <v>250</v>
      </c>
      <c r="D2085" s="31" t="s">
        <v>2669</v>
      </c>
      <c r="E2085" s="23" t="s">
        <v>2732</v>
      </c>
      <c r="F2085" s="24">
        <v>41313</v>
      </c>
      <c r="G2085" s="3" t="s">
        <v>2252</v>
      </c>
      <c r="H2085" s="4" t="s">
        <v>2230</v>
      </c>
      <c r="I2085" s="4" t="s">
        <v>39</v>
      </c>
      <c r="J2085" s="16">
        <v>460</v>
      </c>
      <c r="K2085" s="16">
        <v>-367.04295000000047</v>
      </c>
      <c r="L2085" s="9">
        <v>0</v>
      </c>
      <c r="M2085" s="9">
        <v>0</v>
      </c>
      <c r="N2085" s="10">
        <f>(J2085*0.83333%)*-1</f>
        <v>-3.8333180000000002</v>
      </c>
      <c r="O2085" s="53">
        <f>SUM(J2085:N2085)</f>
        <v>89.123731999999521</v>
      </c>
    </row>
    <row r="2086" spans="2:15" x14ac:dyDescent="0.25">
      <c r="B2086" s="51" t="s">
        <v>21</v>
      </c>
      <c r="C2086" s="3" t="s">
        <v>250</v>
      </c>
      <c r="D2086" s="31" t="s">
        <v>2669</v>
      </c>
      <c r="E2086" s="23" t="s">
        <v>2732</v>
      </c>
      <c r="F2086" s="24">
        <v>41313</v>
      </c>
      <c r="G2086" s="3" t="s">
        <v>2253</v>
      </c>
      <c r="H2086" s="4" t="s">
        <v>2230</v>
      </c>
      <c r="I2086" s="4" t="s">
        <v>44</v>
      </c>
      <c r="J2086" s="16">
        <v>460</v>
      </c>
      <c r="K2086" s="16">
        <v>-367.04295000000047</v>
      </c>
      <c r="L2086" s="9">
        <v>0</v>
      </c>
      <c r="M2086" s="9">
        <v>0</v>
      </c>
      <c r="N2086" s="10">
        <f>(J2086*0.83333%)*-1</f>
        <v>-3.8333180000000002</v>
      </c>
      <c r="O2086" s="53">
        <f>SUM(J2086:N2086)</f>
        <v>89.123731999999521</v>
      </c>
    </row>
    <row r="2087" spans="2:15" x14ac:dyDescent="0.25">
      <c r="B2087" s="51" t="s">
        <v>21</v>
      </c>
      <c r="C2087" s="3" t="s">
        <v>250</v>
      </c>
      <c r="D2087" s="31" t="s">
        <v>2669</v>
      </c>
      <c r="E2087" s="23" t="s">
        <v>2732</v>
      </c>
      <c r="F2087" s="24">
        <v>41313</v>
      </c>
      <c r="G2087" s="3" t="s">
        <v>2254</v>
      </c>
      <c r="H2087" s="4" t="s">
        <v>2255</v>
      </c>
      <c r="I2087" s="4" t="s">
        <v>44</v>
      </c>
      <c r="J2087" s="16">
        <v>2040</v>
      </c>
      <c r="K2087" s="16">
        <v>-1627.7582999999986</v>
      </c>
      <c r="L2087" s="9">
        <v>0</v>
      </c>
      <c r="M2087" s="9">
        <v>0</v>
      </c>
      <c r="N2087" s="10">
        <f>(J2087*0.83333%)*-1</f>
        <v>-16.999932000000001</v>
      </c>
      <c r="O2087" s="53">
        <f>SUM(J2087:N2087)</f>
        <v>395.2417680000014</v>
      </c>
    </row>
    <row r="2088" spans="2:15" x14ac:dyDescent="0.25">
      <c r="B2088" s="51" t="s">
        <v>21</v>
      </c>
      <c r="C2088" s="3" t="s">
        <v>250</v>
      </c>
      <c r="D2088" s="31" t="s">
        <v>2669</v>
      </c>
      <c r="E2088" s="23" t="s">
        <v>2732</v>
      </c>
      <c r="F2088" s="24">
        <v>41327</v>
      </c>
      <c r="G2088" s="3" t="s">
        <v>2256</v>
      </c>
      <c r="H2088" s="4" t="s">
        <v>2257</v>
      </c>
      <c r="I2088" s="4" t="s">
        <v>39</v>
      </c>
      <c r="J2088" s="16">
        <v>1590</v>
      </c>
      <c r="K2088" s="16">
        <v>-1262.5986750000004</v>
      </c>
      <c r="L2088" s="9">
        <v>0</v>
      </c>
      <c r="M2088" s="9">
        <v>0</v>
      </c>
      <c r="N2088" s="10">
        <f>(J2088*0.83333%)*-1</f>
        <v>-13.249947000000001</v>
      </c>
      <c r="O2088" s="53">
        <f>SUM(J2088:N2088)</f>
        <v>314.15137799999957</v>
      </c>
    </row>
    <row r="2089" spans="2:15" x14ac:dyDescent="0.25">
      <c r="B2089" s="51" t="s">
        <v>21</v>
      </c>
      <c r="C2089" s="3" t="s">
        <v>250</v>
      </c>
      <c r="D2089" s="31" t="s">
        <v>2669</v>
      </c>
      <c r="E2089" s="23" t="s">
        <v>2732</v>
      </c>
      <c r="F2089" s="24">
        <v>41327</v>
      </c>
      <c r="G2089" s="3" t="s">
        <v>2258</v>
      </c>
      <c r="H2089" s="4" t="s">
        <v>2257</v>
      </c>
      <c r="I2089" s="4" t="s">
        <v>39</v>
      </c>
      <c r="J2089" s="16">
        <v>1590</v>
      </c>
      <c r="K2089" s="16">
        <v>-1262.5986750000004</v>
      </c>
      <c r="L2089" s="9">
        <v>0</v>
      </c>
      <c r="M2089" s="9">
        <v>0</v>
      </c>
      <c r="N2089" s="10">
        <f>(J2089*0.83333%)*-1</f>
        <v>-13.249947000000001</v>
      </c>
      <c r="O2089" s="53">
        <f>SUM(J2089:N2089)</f>
        <v>314.15137799999957</v>
      </c>
    </row>
    <row r="2090" spans="2:15" x14ac:dyDescent="0.25">
      <c r="B2090" s="51" t="s">
        <v>21</v>
      </c>
      <c r="C2090" s="3" t="s">
        <v>250</v>
      </c>
      <c r="D2090" s="31" t="s">
        <v>2669</v>
      </c>
      <c r="E2090" s="23" t="s">
        <v>2732</v>
      </c>
      <c r="F2090" s="24">
        <v>41327</v>
      </c>
      <c r="G2090" s="3" t="s">
        <v>2259</v>
      </c>
      <c r="H2090" s="4" t="s">
        <v>2257</v>
      </c>
      <c r="I2090" s="4" t="s">
        <v>39</v>
      </c>
      <c r="J2090" s="16">
        <v>1590</v>
      </c>
      <c r="K2090" s="16">
        <v>-1262.5986750000004</v>
      </c>
      <c r="L2090" s="9">
        <v>0</v>
      </c>
      <c r="M2090" s="9">
        <v>0</v>
      </c>
      <c r="N2090" s="10">
        <f>(J2090*0.83333%)*-1</f>
        <v>-13.249947000000001</v>
      </c>
      <c r="O2090" s="53">
        <f>SUM(J2090:N2090)</f>
        <v>314.15137799999957</v>
      </c>
    </row>
    <row r="2091" spans="2:15" x14ac:dyDescent="0.25">
      <c r="B2091" s="51" t="s">
        <v>21</v>
      </c>
      <c r="C2091" s="3" t="s">
        <v>250</v>
      </c>
      <c r="D2091" s="31" t="s">
        <v>2669</v>
      </c>
      <c r="E2091" s="23" t="s">
        <v>2732</v>
      </c>
      <c r="F2091" s="24">
        <v>41327</v>
      </c>
      <c r="G2091" s="3" t="s">
        <v>2260</v>
      </c>
      <c r="H2091" s="4" t="s">
        <v>2257</v>
      </c>
      <c r="I2091" s="4" t="s">
        <v>39</v>
      </c>
      <c r="J2091" s="16">
        <v>1590</v>
      </c>
      <c r="K2091" s="16">
        <v>-1262.5986750000004</v>
      </c>
      <c r="L2091" s="9">
        <v>0</v>
      </c>
      <c r="M2091" s="9">
        <v>0</v>
      </c>
      <c r="N2091" s="10">
        <f>(J2091*0.83333%)*-1</f>
        <v>-13.249947000000001</v>
      </c>
      <c r="O2091" s="53">
        <f>SUM(J2091:N2091)</f>
        <v>314.15137799999957</v>
      </c>
    </row>
    <row r="2092" spans="2:15" x14ac:dyDescent="0.25">
      <c r="B2092" s="51" t="s">
        <v>21</v>
      </c>
      <c r="C2092" s="3" t="s">
        <v>250</v>
      </c>
      <c r="D2092" s="31" t="s">
        <v>2669</v>
      </c>
      <c r="E2092" s="23" t="s">
        <v>2732</v>
      </c>
      <c r="F2092" s="24">
        <v>41327</v>
      </c>
      <c r="G2092" s="3" t="s">
        <v>2261</v>
      </c>
      <c r="H2092" s="4" t="s">
        <v>2257</v>
      </c>
      <c r="I2092" s="4" t="s">
        <v>39</v>
      </c>
      <c r="J2092" s="16">
        <v>1590</v>
      </c>
      <c r="K2092" s="16">
        <v>-1262.5986750000004</v>
      </c>
      <c r="L2092" s="9">
        <v>0</v>
      </c>
      <c r="M2092" s="9">
        <v>0</v>
      </c>
      <c r="N2092" s="10">
        <f>(J2092*0.83333%)*-1</f>
        <v>-13.249947000000001</v>
      </c>
      <c r="O2092" s="53">
        <f>SUM(J2092:N2092)</f>
        <v>314.15137799999957</v>
      </c>
    </row>
    <row r="2093" spans="2:15" x14ac:dyDescent="0.25">
      <c r="B2093" s="51" t="s">
        <v>21</v>
      </c>
      <c r="C2093" s="3" t="s">
        <v>250</v>
      </c>
      <c r="D2093" s="31" t="s">
        <v>2669</v>
      </c>
      <c r="E2093" s="23" t="s">
        <v>2732</v>
      </c>
      <c r="F2093" s="24">
        <v>41327</v>
      </c>
      <c r="G2093" s="3" t="s">
        <v>2262</v>
      </c>
      <c r="H2093" s="4" t="s">
        <v>2257</v>
      </c>
      <c r="I2093" s="4" t="s">
        <v>39</v>
      </c>
      <c r="J2093" s="16">
        <v>1590</v>
      </c>
      <c r="K2093" s="16">
        <v>-1262.5986750000004</v>
      </c>
      <c r="L2093" s="9">
        <v>0</v>
      </c>
      <c r="M2093" s="9">
        <v>0</v>
      </c>
      <c r="N2093" s="10">
        <f>(J2093*0.83333%)*-1</f>
        <v>-13.249947000000001</v>
      </c>
      <c r="O2093" s="53">
        <f>SUM(J2093:N2093)</f>
        <v>314.15137799999957</v>
      </c>
    </row>
    <row r="2094" spans="2:15" x14ac:dyDescent="0.25">
      <c r="B2094" s="51" t="s">
        <v>21</v>
      </c>
      <c r="C2094" s="3" t="s">
        <v>250</v>
      </c>
      <c r="D2094" s="31" t="s">
        <v>2669</v>
      </c>
      <c r="E2094" s="23" t="s">
        <v>2732</v>
      </c>
      <c r="F2094" s="24">
        <v>41327</v>
      </c>
      <c r="G2094" s="3" t="s">
        <v>2263</v>
      </c>
      <c r="H2094" s="4" t="s">
        <v>2257</v>
      </c>
      <c r="I2094" s="4" t="s">
        <v>39</v>
      </c>
      <c r="J2094" s="16">
        <v>1590</v>
      </c>
      <c r="K2094" s="16">
        <v>-1262.5986750000004</v>
      </c>
      <c r="L2094" s="9">
        <v>0</v>
      </c>
      <c r="M2094" s="9">
        <v>0</v>
      </c>
      <c r="N2094" s="10">
        <f>(J2094*0.83333%)*-1</f>
        <v>-13.249947000000001</v>
      </c>
      <c r="O2094" s="53">
        <f>SUM(J2094:N2094)</f>
        <v>314.15137799999957</v>
      </c>
    </row>
    <row r="2095" spans="2:15" x14ac:dyDescent="0.25">
      <c r="B2095" s="51" t="s">
        <v>21</v>
      </c>
      <c r="C2095" s="3" t="s">
        <v>250</v>
      </c>
      <c r="D2095" s="31" t="s">
        <v>2669</v>
      </c>
      <c r="E2095" s="23" t="s">
        <v>2732</v>
      </c>
      <c r="F2095" s="24">
        <v>41327</v>
      </c>
      <c r="G2095" s="3" t="s">
        <v>2264</v>
      </c>
      <c r="H2095" s="4" t="s">
        <v>2257</v>
      </c>
      <c r="I2095" s="4" t="s">
        <v>39</v>
      </c>
      <c r="J2095" s="16">
        <v>1590</v>
      </c>
      <c r="K2095" s="16">
        <v>-1262.5986750000004</v>
      </c>
      <c r="L2095" s="9">
        <v>0</v>
      </c>
      <c r="M2095" s="9">
        <v>0</v>
      </c>
      <c r="N2095" s="10">
        <f>(J2095*0.83333%)*-1</f>
        <v>-13.249947000000001</v>
      </c>
      <c r="O2095" s="53">
        <f>SUM(J2095:N2095)</f>
        <v>314.15137799999957</v>
      </c>
    </row>
    <row r="2096" spans="2:15" x14ac:dyDescent="0.25">
      <c r="B2096" s="51" t="s">
        <v>21</v>
      </c>
      <c r="C2096" s="3" t="s">
        <v>250</v>
      </c>
      <c r="D2096" s="31" t="s">
        <v>2669</v>
      </c>
      <c r="E2096" s="23" t="s">
        <v>2732</v>
      </c>
      <c r="F2096" s="24">
        <v>41327</v>
      </c>
      <c r="G2096" s="3" t="s">
        <v>2265</v>
      </c>
      <c r="H2096" s="4" t="s">
        <v>2257</v>
      </c>
      <c r="I2096" s="4" t="s">
        <v>39</v>
      </c>
      <c r="J2096" s="16">
        <v>1590</v>
      </c>
      <c r="K2096" s="16">
        <v>-1262.5986750000004</v>
      </c>
      <c r="L2096" s="9">
        <v>0</v>
      </c>
      <c r="M2096" s="9">
        <v>0</v>
      </c>
      <c r="N2096" s="10">
        <f>(J2096*0.83333%)*-1</f>
        <v>-13.249947000000001</v>
      </c>
      <c r="O2096" s="53">
        <f>SUM(J2096:N2096)</f>
        <v>314.15137799999957</v>
      </c>
    </row>
    <row r="2097" spans="2:15" x14ac:dyDescent="0.25">
      <c r="B2097" s="51" t="s">
        <v>21</v>
      </c>
      <c r="C2097" s="3" t="s">
        <v>250</v>
      </c>
      <c r="D2097" s="31" t="s">
        <v>2669</v>
      </c>
      <c r="E2097" s="23" t="s">
        <v>2732</v>
      </c>
      <c r="F2097" s="24">
        <v>41327</v>
      </c>
      <c r="G2097" s="3" t="s">
        <v>2266</v>
      </c>
      <c r="H2097" s="4" t="s">
        <v>2257</v>
      </c>
      <c r="I2097" s="4" t="s">
        <v>39</v>
      </c>
      <c r="J2097" s="16">
        <v>1590</v>
      </c>
      <c r="K2097" s="16">
        <v>-1262.5986750000004</v>
      </c>
      <c r="L2097" s="9">
        <v>0</v>
      </c>
      <c r="M2097" s="9">
        <v>0</v>
      </c>
      <c r="N2097" s="10">
        <f>(J2097*0.83333%)*-1</f>
        <v>-13.249947000000001</v>
      </c>
      <c r="O2097" s="53">
        <f>SUM(J2097:N2097)</f>
        <v>314.15137799999957</v>
      </c>
    </row>
    <row r="2098" spans="2:15" x14ac:dyDescent="0.25">
      <c r="B2098" s="51" t="s">
        <v>21</v>
      </c>
      <c r="C2098" s="3" t="s">
        <v>250</v>
      </c>
      <c r="D2098" s="31" t="s">
        <v>2669</v>
      </c>
      <c r="E2098" s="23" t="s">
        <v>2732</v>
      </c>
      <c r="F2098" s="24">
        <v>41327</v>
      </c>
      <c r="G2098" s="3" t="s">
        <v>2267</v>
      </c>
      <c r="H2098" s="4" t="s">
        <v>2257</v>
      </c>
      <c r="I2098" s="4" t="s">
        <v>75</v>
      </c>
      <c r="J2098" s="16">
        <v>1590</v>
      </c>
      <c r="K2098" s="16">
        <v>-1262.5986750000004</v>
      </c>
      <c r="L2098" s="9">
        <v>0</v>
      </c>
      <c r="M2098" s="9">
        <v>0</v>
      </c>
      <c r="N2098" s="10">
        <f>(J2098*0.83333%)*-1</f>
        <v>-13.249947000000001</v>
      </c>
      <c r="O2098" s="53">
        <f>SUM(J2098:N2098)</f>
        <v>314.15137799999957</v>
      </c>
    </row>
    <row r="2099" spans="2:15" x14ac:dyDescent="0.25">
      <c r="B2099" s="51" t="s">
        <v>21</v>
      </c>
      <c r="C2099" s="3" t="s">
        <v>250</v>
      </c>
      <c r="D2099" s="31" t="s">
        <v>2669</v>
      </c>
      <c r="E2099" s="23" t="s">
        <v>2732</v>
      </c>
      <c r="F2099" s="24">
        <v>41327</v>
      </c>
      <c r="G2099" s="3" t="s">
        <v>2268</v>
      </c>
      <c r="H2099" s="4" t="s">
        <v>2257</v>
      </c>
      <c r="I2099" s="4" t="s">
        <v>39</v>
      </c>
      <c r="J2099" s="16">
        <v>1590</v>
      </c>
      <c r="K2099" s="16">
        <v>-1262.5986750000004</v>
      </c>
      <c r="L2099" s="9">
        <v>0</v>
      </c>
      <c r="M2099" s="9">
        <v>0</v>
      </c>
      <c r="N2099" s="10">
        <f>(J2099*0.83333%)*-1</f>
        <v>-13.249947000000001</v>
      </c>
      <c r="O2099" s="53">
        <f>SUM(J2099:N2099)</f>
        <v>314.15137799999957</v>
      </c>
    </row>
    <row r="2100" spans="2:15" x14ac:dyDescent="0.25">
      <c r="B2100" s="51" t="s">
        <v>21</v>
      </c>
      <c r="C2100" s="3" t="s">
        <v>250</v>
      </c>
      <c r="D2100" s="31" t="s">
        <v>2669</v>
      </c>
      <c r="E2100" s="23" t="s">
        <v>2732</v>
      </c>
      <c r="F2100" s="24">
        <v>41327</v>
      </c>
      <c r="G2100" s="3" t="s">
        <v>2269</v>
      </c>
      <c r="H2100" s="4" t="s">
        <v>2257</v>
      </c>
      <c r="I2100" s="4" t="s">
        <v>75</v>
      </c>
      <c r="J2100" s="16">
        <v>1590</v>
      </c>
      <c r="K2100" s="16">
        <v>-1262.5986750000004</v>
      </c>
      <c r="L2100" s="9">
        <v>0</v>
      </c>
      <c r="M2100" s="9">
        <v>0</v>
      </c>
      <c r="N2100" s="10">
        <f>(J2100*0.83333%)*-1</f>
        <v>-13.249947000000001</v>
      </c>
      <c r="O2100" s="53">
        <f>SUM(J2100:N2100)</f>
        <v>314.15137799999957</v>
      </c>
    </row>
    <row r="2101" spans="2:15" x14ac:dyDescent="0.25">
      <c r="B2101" s="51" t="s">
        <v>21</v>
      </c>
      <c r="C2101" s="3" t="s">
        <v>250</v>
      </c>
      <c r="D2101" s="31" t="s">
        <v>2669</v>
      </c>
      <c r="E2101" s="23" t="s">
        <v>2732</v>
      </c>
      <c r="F2101" s="24">
        <v>41327</v>
      </c>
      <c r="G2101" s="3" t="s">
        <v>2270</v>
      </c>
      <c r="H2101" s="4" t="s">
        <v>2257</v>
      </c>
      <c r="I2101" s="4" t="s">
        <v>75</v>
      </c>
      <c r="J2101" s="16">
        <v>1590</v>
      </c>
      <c r="K2101" s="16">
        <v>-1262.5986750000004</v>
      </c>
      <c r="L2101" s="9">
        <v>0</v>
      </c>
      <c r="M2101" s="9">
        <v>0</v>
      </c>
      <c r="N2101" s="10">
        <f>(J2101*0.83333%)*-1</f>
        <v>-13.249947000000001</v>
      </c>
      <c r="O2101" s="53">
        <f>SUM(J2101:N2101)</f>
        <v>314.15137799999957</v>
      </c>
    </row>
    <row r="2102" spans="2:15" x14ac:dyDescent="0.25">
      <c r="B2102" s="51" t="s">
        <v>21</v>
      </c>
      <c r="C2102" s="3" t="s">
        <v>250</v>
      </c>
      <c r="D2102" s="31" t="s">
        <v>2669</v>
      </c>
      <c r="E2102" s="23" t="s">
        <v>2732</v>
      </c>
      <c r="F2102" s="24">
        <v>41327</v>
      </c>
      <c r="G2102" s="3" t="s">
        <v>2271</v>
      </c>
      <c r="H2102" s="4" t="s">
        <v>2257</v>
      </c>
      <c r="I2102" s="4" t="s">
        <v>39</v>
      </c>
      <c r="J2102" s="16">
        <v>1590</v>
      </c>
      <c r="K2102" s="16">
        <v>-1262.5986750000004</v>
      </c>
      <c r="L2102" s="9">
        <v>0</v>
      </c>
      <c r="M2102" s="9">
        <v>0</v>
      </c>
      <c r="N2102" s="10">
        <f>(J2102*0.83333%)*-1</f>
        <v>-13.249947000000001</v>
      </c>
      <c r="O2102" s="53">
        <f>SUM(J2102:N2102)</f>
        <v>314.15137799999957</v>
      </c>
    </row>
    <row r="2103" spans="2:15" x14ac:dyDescent="0.25">
      <c r="B2103" s="51" t="s">
        <v>21</v>
      </c>
      <c r="C2103" s="3" t="s">
        <v>250</v>
      </c>
      <c r="D2103" s="31" t="s">
        <v>2669</v>
      </c>
      <c r="E2103" s="23" t="s">
        <v>2732</v>
      </c>
      <c r="F2103" s="24">
        <v>41327</v>
      </c>
      <c r="G2103" s="3" t="s">
        <v>2272</v>
      </c>
      <c r="H2103" s="4" t="s">
        <v>2257</v>
      </c>
      <c r="I2103" s="4" t="s">
        <v>39</v>
      </c>
      <c r="J2103" s="16">
        <v>1590</v>
      </c>
      <c r="K2103" s="16">
        <v>-1262.5986750000004</v>
      </c>
      <c r="L2103" s="9">
        <v>0</v>
      </c>
      <c r="M2103" s="9">
        <v>0</v>
      </c>
      <c r="N2103" s="10">
        <f>(J2103*0.83333%)*-1</f>
        <v>-13.249947000000001</v>
      </c>
      <c r="O2103" s="53">
        <f>SUM(J2103:N2103)</f>
        <v>314.15137799999957</v>
      </c>
    </row>
    <row r="2104" spans="2:15" x14ac:dyDescent="0.25">
      <c r="B2104" s="51" t="s">
        <v>21</v>
      </c>
      <c r="C2104" s="3" t="s">
        <v>250</v>
      </c>
      <c r="D2104" s="31" t="s">
        <v>2669</v>
      </c>
      <c r="E2104" s="23" t="s">
        <v>2732</v>
      </c>
      <c r="F2104" s="24">
        <v>41327</v>
      </c>
      <c r="G2104" s="3" t="s">
        <v>2273</v>
      </c>
      <c r="H2104" s="4" t="s">
        <v>2257</v>
      </c>
      <c r="I2104" s="4" t="s">
        <v>75</v>
      </c>
      <c r="J2104" s="16">
        <v>1590</v>
      </c>
      <c r="K2104" s="16">
        <v>-1262.5986750000004</v>
      </c>
      <c r="L2104" s="9">
        <v>0</v>
      </c>
      <c r="M2104" s="9">
        <v>0</v>
      </c>
      <c r="N2104" s="10">
        <f>(J2104*0.83333%)*-1</f>
        <v>-13.249947000000001</v>
      </c>
      <c r="O2104" s="53">
        <f>SUM(J2104:N2104)</f>
        <v>314.15137799999957</v>
      </c>
    </row>
    <row r="2105" spans="2:15" x14ac:dyDescent="0.25">
      <c r="B2105" s="51" t="s">
        <v>21</v>
      </c>
      <c r="C2105" s="3" t="s">
        <v>250</v>
      </c>
      <c r="D2105" s="31" t="s">
        <v>2669</v>
      </c>
      <c r="E2105" s="23" t="s">
        <v>2732</v>
      </c>
      <c r="F2105" s="24">
        <v>41327</v>
      </c>
      <c r="G2105" s="3" t="s">
        <v>2274</v>
      </c>
      <c r="H2105" s="4" t="s">
        <v>2257</v>
      </c>
      <c r="I2105" s="4" t="s">
        <v>39</v>
      </c>
      <c r="J2105" s="16">
        <v>1590</v>
      </c>
      <c r="K2105" s="16">
        <v>-1262.5986750000004</v>
      </c>
      <c r="L2105" s="9">
        <v>0</v>
      </c>
      <c r="M2105" s="9">
        <v>0</v>
      </c>
      <c r="N2105" s="10">
        <f>(J2105*0.83333%)*-1</f>
        <v>-13.249947000000001</v>
      </c>
      <c r="O2105" s="53">
        <f>SUM(J2105:N2105)</f>
        <v>314.15137799999957</v>
      </c>
    </row>
    <row r="2106" spans="2:15" x14ac:dyDescent="0.25">
      <c r="B2106" s="51" t="s">
        <v>21</v>
      </c>
      <c r="C2106" s="3" t="s">
        <v>250</v>
      </c>
      <c r="D2106" s="31" t="s">
        <v>2669</v>
      </c>
      <c r="E2106" s="23" t="s">
        <v>2732</v>
      </c>
      <c r="F2106" s="24">
        <v>41327</v>
      </c>
      <c r="G2106" s="3" t="s">
        <v>2275</v>
      </c>
      <c r="H2106" s="4" t="s">
        <v>2257</v>
      </c>
      <c r="I2106" s="4" t="s">
        <v>39</v>
      </c>
      <c r="J2106" s="16">
        <v>1590</v>
      </c>
      <c r="K2106" s="16">
        <v>-1262.5986750000004</v>
      </c>
      <c r="L2106" s="9">
        <v>0</v>
      </c>
      <c r="M2106" s="9">
        <v>0</v>
      </c>
      <c r="N2106" s="10">
        <f>(J2106*0.83333%)*-1</f>
        <v>-13.249947000000001</v>
      </c>
      <c r="O2106" s="53">
        <f>SUM(J2106:N2106)</f>
        <v>314.15137799999957</v>
      </c>
    </row>
    <row r="2107" spans="2:15" x14ac:dyDescent="0.25">
      <c r="B2107" s="51" t="s">
        <v>21</v>
      </c>
      <c r="C2107" s="3" t="s">
        <v>250</v>
      </c>
      <c r="D2107" s="31" t="s">
        <v>2669</v>
      </c>
      <c r="E2107" s="23" t="s">
        <v>2732</v>
      </c>
      <c r="F2107" s="24">
        <v>41327</v>
      </c>
      <c r="G2107" s="3" t="s">
        <v>2276</v>
      </c>
      <c r="H2107" s="4" t="s">
        <v>2257</v>
      </c>
      <c r="I2107" s="4" t="s">
        <v>75</v>
      </c>
      <c r="J2107" s="16">
        <v>1590</v>
      </c>
      <c r="K2107" s="16">
        <v>-1262.5986750000004</v>
      </c>
      <c r="L2107" s="9">
        <v>0</v>
      </c>
      <c r="M2107" s="9">
        <v>0</v>
      </c>
      <c r="N2107" s="10">
        <f>(J2107*0.83333%)*-1</f>
        <v>-13.249947000000001</v>
      </c>
      <c r="O2107" s="53">
        <f>SUM(J2107:N2107)</f>
        <v>314.15137799999957</v>
      </c>
    </row>
    <row r="2108" spans="2:15" x14ac:dyDescent="0.25">
      <c r="B2108" s="51" t="s">
        <v>21</v>
      </c>
      <c r="C2108" s="3" t="s">
        <v>250</v>
      </c>
      <c r="D2108" s="31" t="s">
        <v>2669</v>
      </c>
      <c r="E2108" s="23" t="s">
        <v>2732</v>
      </c>
      <c r="F2108" s="24">
        <v>41327</v>
      </c>
      <c r="G2108" s="3" t="s">
        <v>2277</v>
      </c>
      <c r="H2108" s="4" t="s">
        <v>2257</v>
      </c>
      <c r="I2108" s="4" t="s">
        <v>39</v>
      </c>
      <c r="J2108" s="16">
        <v>1590</v>
      </c>
      <c r="K2108" s="16">
        <v>-1262.5986750000004</v>
      </c>
      <c r="L2108" s="9">
        <v>0</v>
      </c>
      <c r="M2108" s="9">
        <v>0</v>
      </c>
      <c r="N2108" s="10">
        <f>(J2108*0.83333%)*-1</f>
        <v>-13.249947000000001</v>
      </c>
      <c r="O2108" s="53">
        <f>SUM(J2108:N2108)</f>
        <v>314.15137799999957</v>
      </c>
    </row>
    <row r="2109" spans="2:15" x14ac:dyDescent="0.25">
      <c r="B2109" s="51" t="s">
        <v>21</v>
      </c>
      <c r="C2109" s="3" t="s">
        <v>250</v>
      </c>
      <c r="D2109" s="31" t="s">
        <v>2669</v>
      </c>
      <c r="E2109" s="23" t="s">
        <v>2732</v>
      </c>
      <c r="F2109" s="24">
        <v>41327</v>
      </c>
      <c r="G2109" s="3" t="s">
        <v>2278</v>
      </c>
      <c r="H2109" s="4" t="s">
        <v>2257</v>
      </c>
      <c r="I2109" s="4" t="s">
        <v>39</v>
      </c>
      <c r="J2109" s="16">
        <v>1590</v>
      </c>
      <c r="K2109" s="16">
        <v>-1262.5986750000004</v>
      </c>
      <c r="L2109" s="9">
        <v>0</v>
      </c>
      <c r="M2109" s="9">
        <v>0</v>
      </c>
      <c r="N2109" s="10">
        <f>(J2109*0.83333%)*-1</f>
        <v>-13.249947000000001</v>
      </c>
      <c r="O2109" s="53">
        <f>SUM(J2109:N2109)</f>
        <v>314.15137799999957</v>
      </c>
    </row>
    <row r="2110" spans="2:15" x14ac:dyDescent="0.25">
      <c r="B2110" s="51" t="s">
        <v>21</v>
      </c>
      <c r="C2110" s="3" t="s">
        <v>250</v>
      </c>
      <c r="D2110" s="31" t="s">
        <v>2669</v>
      </c>
      <c r="E2110" s="23" t="s">
        <v>2732</v>
      </c>
      <c r="F2110" s="24">
        <v>41327</v>
      </c>
      <c r="G2110" s="3" t="s">
        <v>2279</v>
      </c>
      <c r="H2110" s="4" t="s">
        <v>2257</v>
      </c>
      <c r="I2110" s="4" t="s">
        <v>39</v>
      </c>
      <c r="J2110" s="16">
        <v>1590</v>
      </c>
      <c r="K2110" s="16">
        <v>-1262.5986750000004</v>
      </c>
      <c r="L2110" s="9">
        <v>0</v>
      </c>
      <c r="M2110" s="9">
        <v>0</v>
      </c>
      <c r="N2110" s="10">
        <f>(J2110*0.83333%)*-1</f>
        <v>-13.249947000000001</v>
      </c>
      <c r="O2110" s="53">
        <f>SUM(J2110:N2110)</f>
        <v>314.15137799999957</v>
      </c>
    </row>
    <row r="2111" spans="2:15" x14ac:dyDescent="0.25">
      <c r="B2111" s="51" t="s">
        <v>21</v>
      </c>
      <c r="C2111" s="3" t="s">
        <v>250</v>
      </c>
      <c r="D2111" s="31" t="s">
        <v>2669</v>
      </c>
      <c r="E2111" s="23" t="s">
        <v>2732</v>
      </c>
      <c r="F2111" s="24">
        <v>41327</v>
      </c>
      <c r="G2111" s="3" t="s">
        <v>2280</v>
      </c>
      <c r="H2111" s="4" t="s">
        <v>2257</v>
      </c>
      <c r="I2111" s="4" t="s">
        <v>221</v>
      </c>
      <c r="J2111" s="16">
        <v>1590</v>
      </c>
      <c r="K2111" s="16">
        <v>-1262.5986750000004</v>
      </c>
      <c r="L2111" s="9">
        <v>0</v>
      </c>
      <c r="M2111" s="9">
        <v>0</v>
      </c>
      <c r="N2111" s="10">
        <f>(J2111*0.83333%)*-1</f>
        <v>-13.249947000000001</v>
      </c>
      <c r="O2111" s="53">
        <f>SUM(J2111:N2111)</f>
        <v>314.15137799999957</v>
      </c>
    </row>
    <row r="2112" spans="2:15" x14ac:dyDescent="0.25">
      <c r="B2112" s="51" t="s">
        <v>21</v>
      </c>
      <c r="C2112" s="3" t="s">
        <v>250</v>
      </c>
      <c r="D2112" s="31" t="s">
        <v>2669</v>
      </c>
      <c r="E2112" s="23" t="s">
        <v>2732</v>
      </c>
      <c r="F2112" s="24">
        <v>41327</v>
      </c>
      <c r="G2112" s="3" t="s">
        <v>2281</v>
      </c>
      <c r="H2112" s="4" t="s">
        <v>2257</v>
      </c>
      <c r="I2112" s="4" t="s">
        <v>25</v>
      </c>
      <c r="J2112" s="16">
        <v>1590</v>
      </c>
      <c r="K2112" s="16">
        <v>-1262.5986750000004</v>
      </c>
      <c r="L2112" s="9">
        <v>0</v>
      </c>
      <c r="M2112" s="9">
        <v>0</v>
      </c>
      <c r="N2112" s="10">
        <f>(J2112*0.83333%)*-1</f>
        <v>-13.249947000000001</v>
      </c>
      <c r="O2112" s="53">
        <f>SUM(J2112:N2112)</f>
        <v>314.15137799999957</v>
      </c>
    </row>
    <row r="2113" spans="2:15" x14ac:dyDescent="0.25">
      <c r="B2113" s="51" t="s">
        <v>21</v>
      </c>
      <c r="C2113" s="3" t="s">
        <v>250</v>
      </c>
      <c r="D2113" s="31" t="s">
        <v>2669</v>
      </c>
      <c r="E2113" s="23" t="s">
        <v>2732</v>
      </c>
      <c r="F2113" s="24">
        <v>41327</v>
      </c>
      <c r="G2113" s="3" t="s">
        <v>2282</v>
      </c>
      <c r="H2113" s="4" t="s">
        <v>2257</v>
      </c>
      <c r="I2113" s="4" t="s">
        <v>66</v>
      </c>
      <c r="J2113" s="16">
        <v>1590</v>
      </c>
      <c r="K2113" s="16">
        <v>-1262.5986750000004</v>
      </c>
      <c r="L2113" s="9">
        <v>0</v>
      </c>
      <c r="M2113" s="9">
        <v>0</v>
      </c>
      <c r="N2113" s="10">
        <f>(J2113*0.83333%)*-1</f>
        <v>-13.249947000000001</v>
      </c>
      <c r="O2113" s="53">
        <f>SUM(J2113:N2113)</f>
        <v>314.15137799999957</v>
      </c>
    </row>
    <row r="2114" spans="2:15" x14ac:dyDescent="0.25">
      <c r="B2114" s="51" t="s">
        <v>21</v>
      </c>
      <c r="C2114" s="3" t="s">
        <v>250</v>
      </c>
      <c r="D2114" s="31" t="s">
        <v>2669</v>
      </c>
      <c r="E2114" s="23" t="s">
        <v>2732</v>
      </c>
      <c r="F2114" s="24">
        <v>41327</v>
      </c>
      <c r="G2114" s="3" t="s">
        <v>2283</v>
      </c>
      <c r="H2114" s="4" t="s">
        <v>2257</v>
      </c>
      <c r="I2114" s="4" t="s">
        <v>30</v>
      </c>
      <c r="J2114" s="16">
        <v>1590</v>
      </c>
      <c r="K2114" s="16">
        <v>-1262.5986750000004</v>
      </c>
      <c r="L2114" s="9">
        <v>0</v>
      </c>
      <c r="M2114" s="9">
        <v>0</v>
      </c>
      <c r="N2114" s="10">
        <f>(J2114*0.83333%)*-1</f>
        <v>-13.249947000000001</v>
      </c>
      <c r="O2114" s="53">
        <f>SUM(J2114:N2114)</f>
        <v>314.15137799999957</v>
      </c>
    </row>
    <row r="2115" spans="2:15" x14ac:dyDescent="0.25">
      <c r="B2115" s="51" t="s">
        <v>21</v>
      </c>
      <c r="C2115" s="3" t="s">
        <v>250</v>
      </c>
      <c r="D2115" s="31" t="s">
        <v>2669</v>
      </c>
      <c r="E2115" s="23" t="s">
        <v>2732</v>
      </c>
      <c r="F2115" s="24">
        <v>41327</v>
      </c>
      <c r="G2115" s="3" t="s">
        <v>2284</v>
      </c>
      <c r="H2115" s="4" t="s">
        <v>2285</v>
      </c>
      <c r="I2115" s="4" t="s">
        <v>39</v>
      </c>
      <c r="J2115" s="16">
        <v>1590</v>
      </c>
      <c r="K2115" s="16">
        <v>-1262.5986750000004</v>
      </c>
      <c r="L2115" s="9">
        <v>0</v>
      </c>
      <c r="M2115" s="9">
        <v>0</v>
      </c>
      <c r="N2115" s="10">
        <f>(J2115*0.83333%)*-1</f>
        <v>-13.249947000000001</v>
      </c>
      <c r="O2115" s="53">
        <f>SUM(J2115:N2115)</f>
        <v>314.15137799999957</v>
      </c>
    </row>
    <row r="2116" spans="2:15" x14ac:dyDescent="0.25">
      <c r="B2116" s="51" t="s">
        <v>21</v>
      </c>
      <c r="C2116" s="3" t="s">
        <v>250</v>
      </c>
      <c r="D2116" s="31" t="s">
        <v>2669</v>
      </c>
      <c r="E2116" s="23" t="s">
        <v>2732</v>
      </c>
      <c r="F2116" s="24">
        <v>41327</v>
      </c>
      <c r="G2116" s="3" t="s">
        <v>2286</v>
      </c>
      <c r="H2116" s="4" t="s">
        <v>2257</v>
      </c>
      <c r="I2116" s="4" t="s">
        <v>235</v>
      </c>
      <c r="J2116" s="16">
        <v>1590</v>
      </c>
      <c r="K2116" s="16">
        <v>-1262.5986750000004</v>
      </c>
      <c r="L2116" s="9">
        <v>0</v>
      </c>
      <c r="M2116" s="9">
        <v>0</v>
      </c>
      <c r="N2116" s="10">
        <f>(J2116*0.83333%)*-1</f>
        <v>-13.249947000000001</v>
      </c>
      <c r="O2116" s="53">
        <f>SUM(J2116:N2116)</f>
        <v>314.15137799999957</v>
      </c>
    </row>
    <row r="2117" spans="2:15" x14ac:dyDescent="0.25">
      <c r="B2117" s="51" t="s">
        <v>21</v>
      </c>
      <c r="C2117" s="3" t="s">
        <v>250</v>
      </c>
      <c r="D2117" s="31" t="s">
        <v>2669</v>
      </c>
      <c r="E2117" s="23" t="s">
        <v>2732</v>
      </c>
      <c r="F2117" s="24">
        <v>41327</v>
      </c>
      <c r="G2117" s="3" t="s">
        <v>2287</v>
      </c>
      <c r="H2117" s="4" t="s">
        <v>2285</v>
      </c>
      <c r="I2117" s="4" t="s">
        <v>414</v>
      </c>
      <c r="J2117" s="16">
        <v>1590</v>
      </c>
      <c r="K2117" s="16">
        <v>-1262.5986750000004</v>
      </c>
      <c r="L2117" s="9">
        <v>0</v>
      </c>
      <c r="M2117" s="9">
        <v>0</v>
      </c>
      <c r="N2117" s="10">
        <f>(J2117*0.83333%)*-1</f>
        <v>-13.249947000000001</v>
      </c>
      <c r="O2117" s="53">
        <f>SUM(J2117:N2117)</f>
        <v>314.15137799999957</v>
      </c>
    </row>
    <row r="2118" spans="2:15" x14ac:dyDescent="0.25">
      <c r="B2118" s="51" t="s">
        <v>21</v>
      </c>
      <c r="C2118" s="3" t="s">
        <v>250</v>
      </c>
      <c r="D2118" s="31" t="s">
        <v>2669</v>
      </c>
      <c r="E2118" s="23" t="s">
        <v>2732</v>
      </c>
      <c r="F2118" s="24">
        <v>41327</v>
      </c>
      <c r="G2118" s="3" t="s">
        <v>2288</v>
      </c>
      <c r="H2118" s="4" t="s">
        <v>2257</v>
      </c>
      <c r="I2118" s="4" t="s">
        <v>44</v>
      </c>
      <c r="J2118" s="16">
        <v>1590</v>
      </c>
      <c r="K2118" s="16">
        <v>-1262.5986750000004</v>
      </c>
      <c r="L2118" s="9">
        <v>0</v>
      </c>
      <c r="M2118" s="9">
        <v>0</v>
      </c>
      <c r="N2118" s="10">
        <f>(J2118*0.83333%)*-1</f>
        <v>-13.249947000000001</v>
      </c>
      <c r="O2118" s="53">
        <f>SUM(J2118:N2118)</f>
        <v>314.15137799999957</v>
      </c>
    </row>
    <row r="2119" spans="2:15" x14ac:dyDescent="0.25">
      <c r="B2119" s="51" t="s">
        <v>21</v>
      </c>
      <c r="C2119" s="3" t="s">
        <v>250</v>
      </c>
      <c r="D2119" s="31" t="s">
        <v>2669</v>
      </c>
      <c r="E2119" s="23" t="s">
        <v>2732</v>
      </c>
      <c r="F2119" s="24">
        <v>41327</v>
      </c>
      <c r="G2119" s="3" t="s">
        <v>2289</v>
      </c>
      <c r="H2119" s="4" t="s">
        <v>2257</v>
      </c>
      <c r="I2119" s="4" t="s">
        <v>217</v>
      </c>
      <c r="J2119" s="16">
        <v>1590</v>
      </c>
      <c r="K2119" s="16">
        <v>-1262.5986750000004</v>
      </c>
      <c r="L2119" s="9">
        <v>0</v>
      </c>
      <c r="M2119" s="9">
        <v>0</v>
      </c>
      <c r="N2119" s="10">
        <f>(J2119*0.83333%)*-1</f>
        <v>-13.249947000000001</v>
      </c>
      <c r="O2119" s="53">
        <f>SUM(J2119:N2119)</f>
        <v>314.15137799999957</v>
      </c>
    </row>
    <row r="2120" spans="2:15" x14ac:dyDescent="0.25">
      <c r="B2120" s="51" t="s">
        <v>21</v>
      </c>
      <c r="C2120" s="3" t="s">
        <v>250</v>
      </c>
      <c r="D2120" s="31" t="s">
        <v>2669</v>
      </c>
      <c r="E2120" s="23" t="s">
        <v>2732</v>
      </c>
      <c r="F2120" s="24">
        <v>41327</v>
      </c>
      <c r="G2120" s="3" t="s">
        <v>2290</v>
      </c>
      <c r="H2120" s="4" t="s">
        <v>2257</v>
      </c>
      <c r="I2120" s="4" t="s">
        <v>64</v>
      </c>
      <c r="J2120" s="16">
        <v>1590</v>
      </c>
      <c r="K2120" s="16">
        <v>-1262.5986750000004</v>
      </c>
      <c r="L2120" s="9">
        <v>0</v>
      </c>
      <c r="M2120" s="9">
        <v>0</v>
      </c>
      <c r="N2120" s="10">
        <f>(J2120*0.83333%)*-1</f>
        <v>-13.249947000000001</v>
      </c>
      <c r="O2120" s="53">
        <f>SUM(J2120:N2120)</f>
        <v>314.15137799999957</v>
      </c>
    </row>
    <row r="2121" spans="2:15" x14ac:dyDescent="0.25">
      <c r="B2121" s="51" t="s">
        <v>21</v>
      </c>
      <c r="C2121" s="3" t="s">
        <v>250</v>
      </c>
      <c r="D2121" s="31" t="s">
        <v>2669</v>
      </c>
      <c r="E2121" s="23" t="s">
        <v>2732</v>
      </c>
      <c r="F2121" s="24">
        <v>41327</v>
      </c>
      <c r="G2121" s="3" t="s">
        <v>2291</v>
      </c>
      <c r="H2121" s="4" t="s">
        <v>2257</v>
      </c>
      <c r="I2121" s="4" t="s">
        <v>30</v>
      </c>
      <c r="J2121" s="16">
        <v>1590</v>
      </c>
      <c r="K2121" s="16">
        <v>-1262.5986750000004</v>
      </c>
      <c r="L2121" s="9">
        <v>0</v>
      </c>
      <c r="M2121" s="9">
        <v>0</v>
      </c>
      <c r="N2121" s="10">
        <f>(J2121*0.83333%)*-1</f>
        <v>-13.249947000000001</v>
      </c>
      <c r="O2121" s="53">
        <f>SUM(J2121:N2121)</f>
        <v>314.15137799999957</v>
      </c>
    </row>
    <row r="2122" spans="2:15" x14ac:dyDescent="0.25">
      <c r="B2122" s="51" t="s">
        <v>21</v>
      </c>
      <c r="C2122" s="3" t="s">
        <v>250</v>
      </c>
      <c r="D2122" s="31" t="s">
        <v>2669</v>
      </c>
      <c r="E2122" s="23" t="s">
        <v>2732</v>
      </c>
      <c r="F2122" s="24">
        <v>41327</v>
      </c>
      <c r="G2122" s="3" t="s">
        <v>2292</v>
      </c>
      <c r="H2122" s="4" t="s">
        <v>2257</v>
      </c>
      <c r="I2122" s="4" t="s">
        <v>105</v>
      </c>
      <c r="J2122" s="16">
        <v>1590</v>
      </c>
      <c r="K2122" s="16">
        <v>-1262.5986750000004</v>
      </c>
      <c r="L2122" s="9">
        <v>0</v>
      </c>
      <c r="M2122" s="9">
        <v>0</v>
      </c>
      <c r="N2122" s="10">
        <f>(J2122*0.83333%)*-1</f>
        <v>-13.249947000000001</v>
      </c>
      <c r="O2122" s="53">
        <f>SUM(J2122:N2122)</f>
        <v>314.15137799999957</v>
      </c>
    </row>
    <row r="2123" spans="2:15" x14ac:dyDescent="0.25">
      <c r="B2123" s="51" t="s">
        <v>21</v>
      </c>
      <c r="C2123" s="3" t="s">
        <v>250</v>
      </c>
      <c r="D2123" s="31" t="s">
        <v>2669</v>
      </c>
      <c r="E2123" s="23" t="s">
        <v>2732</v>
      </c>
      <c r="F2123" s="24">
        <v>41327</v>
      </c>
      <c r="G2123" s="3" t="s">
        <v>2293</v>
      </c>
      <c r="H2123" s="4" t="s">
        <v>2257</v>
      </c>
      <c r="I2123" s="4" t="s">
        <v>414</v>
      </c>
      <c r="J2123" s="16">
        <v>1590</v>
      </c>
      <c r="K2123" s="16">
        <v>-1262.5986750000004</v>
      </c>
      <c r="L2123" s="9">
        <v>0</v>
      </c>
      <c r="M2123" s="9">
        <v>0</v>
      </c>
      <c r="N2123" s="10">
        <f>(J2123*0.83333%)*-1</f>
        <v>-13.249947000000001</v>
      </c>
      <c r="O2123" s="53">
        <f>SUM(J2123:N2123)</f>
        <v>314.15137799999957</v>
      </c>
    </row>
    <row r="2124" spans="2:15" x14ac:dyDescent="0.25">
      <c r="B2124" s="51" t="s">
        <v>21</v>
      </c>
      <c r="C2124" s="3" t="s">
        <v>250</v>
      </c>
      <c r="D2124" s="31" t="s">
        <v>2669</v>
      </c>
      <c r="E2124" s="23" t="s">
        <v>2732</v>
      </c>
      <c r="F2124" s="24">
        <v>41327</v>
      </c>
      <c r="G2124" s="3" t="s">
        <v>2294</v>
      </c>
      <c r="H2124" s="4" t="s">
        <v>2257</v>
      </c>
      <c r="I2124" s="4" t="s">
        <v>39</v>
      </c>
      <c r="J2124" s="16">
        <v>1590</v>
      </c>
      <c r="K2124" s="16">
        <v>-1262.5986750000004</v>
      </c>
      <c r="L2124" s="9">
        <v>0</v>
      </c>
      <c r="M2124" s="9">
        <v>0</v>
      </c>
      <c r="N2124" s="10">
        <f>(J2124*0.83333%)*-1</f>
        <v>-13.249947000000001</v>
      </c>
      <c r="O2124" s="53">
        <f>SUM(J2124:N2124)</f>
        <v>314.15137799999957</v>
      </c>
    </row>
    <row r="2125" spans="2:15" x14ac:dyDescent="0.25">
      <c r="B2125" s="51" t="s">
        <v>21</v>
      </c>
      <c r="C2125" s="3" t="s">
        <v>250</v>
      </c>
      <c r="D2125" s="31" t="s">
        <v>2669</v>
      </c>
      <c r="E2125" s="23" t="s">
        <v>2732</v>
      </c>
      <c r="F2125" s="24">
        <v>41327</v>
      </c>
      <c r="G2125" s="3" t="s">
        <v>2295</v>
      </c>
      <c r="H2125" s="4" t="s">
        <v>2257</v>
      </c>
      <c r="I2125" s="4" t="s">
        <v>51</v>
      </c>
      <c r="J2125" s="16">
        <v>1590</v>
      </c>
      <c r="K2125" s="16">
        <v>-1262.5986750000004</v>
      </c>
      <c r="L2125" s="9">
        <v>0</v>
      </c>
      <c r="M2125" s="9">
        <v>0</v>
      </c>
      <c r="N2125" s="10">
        <f>(J2125*0.83333%)*-1</f>
        <v>-13.249947000000001</v>
      </c>
      <c r="O2125" s="53">
        <f>SUM(J2125:N2125)</f>
        <v>314.15137799999957</v>
      </c>
    </row>
    <row r="2126" spans="2:15" x14ac:dyDescent="0.25">
      <c r="B2126" s="51" t="s">
        <v>21</v>
      </c>
      <c r="C2126" s="3" t="s">
        <v>250</v>
      </c>
      <c r="D2126" s="31" t="s">
        <v>2669</v>
      </c>
      <c r="E2126" s="23" t="s">
        <v>2732</v>
      </c>
      <c r="F2126" s="24">
        <v>41327</v>
      </c>
      <c r="G2126" s="3" t="s">
        <v>2296</v>
      </c>
      <c r="H2126" s="4" t="s">
        <v>2257</v>
      </c>
      <c r="I2126" s="4" t="s">
        <v>414</v>
      </c>
      <c r="J2126" s="16">
        <v>1590</v>
      </c>
      <c r="K2126" s="16">
        <v>-1262.5986750000004</v>
      </c>
      <c r="L2126" s="9">
        <v>0</v>
      </c>
      <c r="M2126" s="9">
        <v>0</v>
      </c>
      <c r="N2126" s="10">
        <f>(J2126*0.83333%)*-1</f>
        <v>-13.249947000000001</v>
      </c>
      <c r="O2126" s="53">
        <f>SUM(J2126:N2126)</f>
        <v>314.15137799999957</v>
      </c>
    </row>
    <row r="2127" spans="2:15" x14ac:dyDescent="0.25">
      <c r="B2127" s="51" t="s">
        <v>21</v>
      </c>
      <c r="C2127" s="3" t="s">
        <v>250</v>
      </c>
      <c r="D2127" s="31" t="s">
        <v>2669</v>
      </c>
      <c r="E2127" s="23" t="s">
        <v>2732</v>
      </c>
      <c r="F2127" s="24">
        <v>41327</v>
      </c>
      <c r="G2127" s="3" t="s">
        <v>2297</v>
      </c>
      <c r="H2127" s="4" t="s">
        <v>2257</v>
      </c>
      <c r="I2127" s="4" t="s">
        <v>34</v>
      </c>
      <c r="J2127" s="16">
        <v>1590</v>
      </c>
      <c r="K2127" s="16">
        <v>-1262.5986750000004</v>
      </c>
      <c r="L2127" s="9">
        <v>0</v>
      </c>
      <c r="M2127" s="9">
        <v>0</v>
      </c>
      <c r="N2127" s="10">
        <f>(J2127*0.83333%)*-1</f>
        <v>-13.249947000000001</v>
      </c>
      <c r="O2127" s="53">
        <f>SUM(J2127:N2127)</f>
        <v>314.15137799999957</v>
      </c>
    </row>
    <row r="2128" spans="2:15" x14ac:dyDescent="0.25">
      <c r="B2128" s="51" t="s">
        <v>21</v>
      </c>
      <c r="C2128" s="3" t="s">
        <v>250</v>
      </c>
      <c r="D2128" s="31" t="s">
        <v>2669</v>
      </c>
      <c r="E2128" s="23" t="s">
        <v>2732</v>
      </c>
      <c r="F2128" s="24">
        <v>41327</v>
      </c>
      <c r="G2128" s="3" t="s">
        <v>2298</v>
      </c>
      <c r="H2128" s="4" t="s">
        <v>2257</v>
      </c>
      <c r="I2128" s="4" t="s">
        <v>54</v>
      </c>
      <c r="J2128" s="16">
        <v>1590</v>
      </c>
      <c r="K2128" s="16">
        <v>-1262.5986750000004</v>
      </c>
      <c r="L2128" s="9">
        <v>0</v>
      </c>
      <c r="M2128" s="9">
        <v>0</v>
      </c>
      <c r="N2128" s="10">
        <f>(J2128*0.83333%)*-1</f>
        <v>-13.249947000000001</v>
      </c>
      <c r="O2128" s="53">
        <f>SUM(J2128:N2128)</f>
        <v>314.15137799999957</v>
      </c>
    </row>
    <row r="2129" spans="2:15" x14ac:dyDescent="0.25">
      <c r="B2129" s="51" t="s">
        <v>21</v>
      </c>
      <c r="C2129" s="3" t="s">
        <v>250</v>
      </c>
      <c r="D2129" s="31" t="s">
        <v>2669</v>
      </c>
      <c r="E2129" s="23" t="s">
        <v>2732</v>
      </c>
      <c r="F2129" s="24">
        <v>41327</v>
      </c>
      <c r="G2129" s="3" t="s">
        <v>2299</v>
      </c>
      <c r="H2129" s="4" t="s">
        <v>2257</v>
      </c>
      <c r="I2129" s="4" t="s">
        <v>39</v>
      </c>
      <c r="J2129" s="16">
        <v>1590</v>
      </c>
      <c r="K2129" s="16">
        <v>-1262.5986750000004</v>
      </c>
      <c r="L2129" s="9">
        <v>0</v>
      </c>
      <c r="M2129" s="9">
        <v>0</v>
      </c>
      <c r="N2129" s="10">
        <f>(J2129*0.83333%)*-1</f>
        <v>-13.249947000000001</v>
      </c>
      <c r="O2129" s="53">
        <f>SUM(J2129:N2129)</f>
        <v>314.15137799999957</v>
      </c>
    </row>
    <row r="2130" spans="2:15" x14ac:dyDescent="0.25">
      <c r="B2130" s="51" t="s">
        <v>21</v>
      </c>
      <c r="C2130" s="3" t="s">
        <v>250</v>
      </c>
      <c r="D2130" s="31" t="s">
        <v>2669</v>
      </c>
      <c r="E2130" s="23" t="s">
        <v>2732</v>
      </c>
      <c r="F2130" s="24">
        <v>41327</v>
      </c>
      <c r="G2130" s="3" t="s">
        <v>2300</v>
      </c>
      <c r="H2130" s="4" t="s">
        <v>2257</v>
      </c>
      <c r="I2130" s="4" t="s">
        <v>227</v>
      </c>
      <c r="J2130" s="16">
        <v>1590</v>
      </c>
      <c r="K2130" s="16">
        <v>-1262.5986750000004</v>
      </c>
      <c r="L2130" s="9">
        <v>0</v>
      </c>
      <c r="M2130" s="9">
        <v>0</v>
      </c>
      <c r="N2130" s="10">
        <f>(J2130*0.83333%)*-1</f>
        <v>-13.249947000000001</v>
      </c>
      <c r="O2130" s="53">
        <f>SUM(J2130:N2130)</f>
        <v>314.15137799999957</v>
      </c>
    </row>
    <row r="2131" spans="2:15" x14ac:dyDescent="0.25">
      <c r="B2131" s="51" t="s">
        <v>21</v>
      </c>
      <c r="C2131" s="3" t="s">
        <v>250</v>
      </c>
      <c r="D2131" s="31" t="s">
        <v>2669</v>
      </c>
      <c r="E2131" s="23" t="s">
        <v>2732</v>
      </c>
      <c r="F2131" s="24">
        <v>41327</v>
      </c>
      <c r="G2131" s="3" t="s">
        <v>2301</v>
      </c>
      <c r="H2131" s="4" t="s">
        <v>2257</v>
      </c>
      <c r="I2131" s="4" t="s">
        <v>622</v>
      </c>
      <c r="J2131" s="16">
        <v>1590</v>
      </c>
      <c r="K2131" s="16">
        <v>-1262.5986750000004</v>
      </c>
      <c r="L2131" s="9">
        <v>0</v>
      </c>
      <c r="M2131" s="9">
        <v>0</v>
      </c>
      <c r="N2131" s="10">
        <f>(J2131*0.83333%)*-1</f>
        <v>-13.249947000000001</v>
      </c>
      <c r="O2131" s="53">
        <f>SUM(J2131:N2131)</f>
        <v>314.15137799999957</v>
      </c>
    </row>
    <row r="2132" spans="2:15" x14ac:dyDescent="0.25">
      <c r="B2132" s="51" t="s">
        <v>21</v>
      </c>
      <c r="C2132" s="3" t="s">
        <v>250</v>
      </c>
      <c r="D2132" s="31" t="s">
        <v>2669</v>
      </c>
      <c r="E2132" s="23" t="s">
        <v>2732</v>
      </c>
      <c r="F2132" s="24">
        <v>41327</v>
      </c>
      <c r="G2132" s="3" t="s">
        <v>2302</v>
      </c>
      <c r="H2132" s="4" t="s">
        <v>2257</v>
      </c>
      <c r="I2132" s="4" t="s">
        <v>236</v>
      </c>
      <c r="J2132" s="16">
        <v>1590</v>
      </c>
      <c r="K2132" s="16">
        <v>-1262.5986750000004</v>
      </c>
      <c r="L2132" s="9">
        <v>0</v>
      </c>
      <c r="M2132" s="9">
        <v>0</v>
      </c>
      <c r="N2132" s="10">
        <f>(J2132*0.83333%)*-1</f>
        <v>-13.249947000000001</v>
      </c>
      <c r="O2132" s="53">
        <f>SUM(J2132:N2132)</f>
        <v>314.15137799999957</v>
      </c>
    </row>
    <row r="2133" spans="2:15" x14ac:dyDescent="0.25">
      <c r="B2133" s="51" t="s">
        <v>21</v>
      </c>
      <c r="C2133" s="3" t="s">
        <v>250</v>
      </c>
      <c r="D2133" s="31" t="s">
        <v>2669</v>
      </c>
      <c r="E2133" s="23" t="s">
        <v>2732</v>
      </c>
      <c r="F2133" s="24">
        <v>41327</v>
      </c>
      <c r="G2133" s="3" t="s">
        <v>2303</v>
      </c>
      <c r="H2133" s="4" t="s">
        <v>2257</v>
      </c>
      <c r="I2133" s="4" t="s">
        <v>231</v>
      </c>
      <c r="J2133" s="16">
        <v>1590</v>
      </c>
      <c r="K2133" s="16">
        <v>-1262.5986750000004</v>
      </c>
      <c r="L2133" s="9">
        <v>0</v>
      </c>
      <c r="M2133" s="9">
        <v>0</v>
      </c>
      <c r="N2133" s="10">
        <f>(J2133*0.83333%)*-1</f>
        <v>-13.249947000000001</v>
      </c>
      <c r="O2133" s="53">
        <f>SUM(J2133:N2133)</f>
        <v>314.15137799999957</v>
      </c>
    </row>
    <row r="2134" spans="2:15" x14ac:dyDescent="0.25">
      <c r="B2134" s="51" t="s">
        <v>21</v>
      </c>
      <c r="C2134" s="3" t="s">
        <v>250</v>
      </c>
      <c r="D2134" s="31" t="s">
        <v>2669</v>
      </c>
      <c r="E2134" s="23" t="s">
        <v>2732</v>
      </c>
      <c r="F2134" s="24">
        <v>41327</v>
      </c>
      <c r="G2134" s="3" t="s">
        <v>2304</v>
      </c>
      <c r="H2134" s="4" t="s">
        <v>2257</v>
      </c>
      <c r="I2134" s="4" t="s">
        <v>42</v>
      </c>
      <c r="J2134" s="16">
        <v>1590</v>
      </c>
      <c r="K2134" s="16">
        <v>-1262.5986750000004</v>
      </c>
      <c r="L2134" s="9">
        <v>0</v>
      </c>
      <c r="M2134" s="9">
        <v>0</v>
      </c>
      <c r="N2134" s="10">
        <f>(J2134*0.83333%)*-1</f>
        <v>-13.249947000000001</v>
      </c>
      <c r="O2134" s="53">
        <f>SUM(J2134:N2134)</f>
        <v>314.15137799999957</v>
      </c>
    </row>
    <row r="2135" spans="2:15" x14ac:dyDescent="0.25">
      <c r="B2135" s="51" t="s">
        <v>21</v>
      </c>
      <c r="C2135" s="3" t="s">
        <v>250</v>
      </c>
      <c r="D2135" s="31" t="s">
        <v>2669</v>
      </c>
      <c r="E2135" s="23" t="s">
        <v>2732</v>
      </c>
      <c r="F2135" s="24">
        <v>41327</v>
      </c>
      <c r="G2135" s="3" t="s">
        <v>2305</v>
      </c>
      <c r="H2135" s="4" t="s">
        <v>2257</v>
      </c>
      <c r="I2135" s="4" t="s">
        <v>85</v>
      </c>
      <c r="J2135" s="16">
        <v>1590</v>
      </c>
      <c r="K2135" s="16">
        <v>-1262.5986750000004</v>
      </c>
      <c r="L2135" s="9">
        <v>0</v>
      </c>
      <c r="M2135" s="9">
        <v>0</v>
      </c>
      <c r="N2135" s="10">
        <f>(J2135*0.83333%)*-1</f>
        <v>-13.249947000000001</v>
      </c>
      <c r="O2135" s="53">
        <f>SUM(J2135:N2135)</f>
        <v>314.15137799999957</v>
      </c>
    </row>
    <row r="2136" spans="2:15" x14ac:dyDescent="0.25">
      <c r="B2136" s="51" t="s">
        <v>21</v>
      </c>
      <c r="C2136" s="3" t="s">
        <v>250</v>
      </c>
      <c r="D2136" s="31" t="s">
        <v>2669</v>
      </c>
      <c r="E2136" s="23" t="s">
        <v>2732</v>
      </c>
      <c r="F2136" s="24">
        <v>41327</v>
      </c>
      <c r="G2136" s="3" t="s">
        <v>2306</v>
      </c>
      <c r="H2136" s="4" t="s">
        <v>2257</v>
      </c>
      <c r="I2136" s="4" t="s">
        <v>88</v>
      </c>
      <c r="J2136" s="16">
        <v>1590</v>
      </c>
      <c r="K2136" s="16">
        <v>-1262.5986750000004</v>
      </c>
      <c r="L2136" s="9">
        <v>0</v>
      </c>
      <c r="M2136" s="9">
        <v>0</v>
      </c>
      <c r="N2136" s="10">
        <f>(J2136*0.83333%)*-1</f>
        <v>-13.249947000000001</v>
      </c>
      <c r="O2136" s="53">
        <f>SUM(J2136:N2136)</f>
        <v>314.15137799999957</v>
      </c>
    </row>
    <row r="2137" spans="2:15" x14ac:dyDescent="0.25">
      <c r="B2137" s="51" t="s">
        <v>21</v>
      </c>
      <c r="C2137" s="3" t="s">
        <v>250</v>
      </c>
      <c r="D2137" s="31" t="s">
        <v>2669</v>
      </c>
      <c r="E2137" s="23" t="s">
        <v>2732</v>
      </c>
      <c r="F2137" s="24">
        <v>41327</v>
      </c>
      <c r="G2137" s="3" t="s">
        <v>2307</v>
      </c>
      <c r="H2137" s="4" t="s">
        <v>2257</v>
      </c>
      <c r="I2137" s="4" t="s">
        <v>54</v>
      </c>
      <c r="J2137" s="16">
        <v>1590</v>
      </c>
      <c r="K2137" s="16">
        <v>-1262.5986750000004</v>
      </c>
      <c r="L2137" s="9">
        <v>0</v>
      </c>
      <c r="M2137" s="9">
        <v>0</v>
      </c>
      <c r="N2137" s="10">
        <f>(J2137*0.83333%)*-1</f>
        <v>-13.249947000000001</v>
      </c>
      <c r="O2137" s="53">
        <f>SUM(J2137:N2137)</f>
        <v>314.15137799999957</v>
      </c>
    </row>
    <row r="2138" spans="2:15" x14ac:dyDescent="0.25">
      <c r="B2138" s="51" t="s">
        <v>21</v>
      </c>
      <c r="C2138" s="3" t="s">
        <v>250</v>
      </c>
      <c r="D2138" s="31" t="s">
        <v>2669</v>
      </c>
      <c r="E2138" s="23" t="s">
        <v>2732</v>
      </c>
      <c r="F2138" s="24">
        <v>41327</v>
      </c>
      <c r="G2138" s="3" t="s">
        <v>2308</v>
      </c>
      <c r="H2138" s="4" t="s">
        <v>2257</v>
      </c>
      <c r="I2138" s="4" t="s">
        <v>308</v>
      </c>
      <c r="J2138" s="16">
        <v>1590</v>
      </c>
      <c r="K2138" s="16">
        <v>-1262.5986750000004</v>
      </c>
      <c r="L2138" s="9">
        <v>0</v>
      </c>
      <c r="M2138" s="9">
        <v>0</v>
      </c>
      <c r="N2138" s="10">
        <f>(J2138*0.83333%)*-1</f>
        <v>-13.249947000000001</v>
      </c>
      <c r="O2138" s="53">
        <f>SUM(J2138:N2138)</f>
        <v>314.15137799999957</v>
      </c>
    </row>
    <row r="2139" spans="2:15" x14ac:dyDescent="0.25">
      <c r="B2139" s="51" t="s">
        <v>21</v>
      </c>
      <c r="C2139" s="3" t="s">
        <v>250</v>
      </c>
      <c r="D2139" s="31" t="s">
        <v>2669</v>
      </c>
      <c r="E2139" s="23" t="s">
        <v>2732</v>
      </c>
      <c r="F2139" s="24">
        <v>41327</v>
      </c>
      <c r="G2139" s="3" t="s">
        <v>2309</v>
      </c>
      <c r="H2139" s="4" t="s">
        <v>2257</v>
      </c>
      <c r="I2139" s="4" t="s">
        <v>64</v>
      </c>
      <c r="J2139" s="16">
        <v>1590</v>
      </c>
      <c r="K2139" s="16">
        <v>-1262.5986750000004</v>
      </c>
      <c r="L2139" s="9">
        <v>0</v>
      </c>
      <c r="M2139" s="9">
        <v>0</v>
      </c>
      <c r="N2139" s="10">
        <f>(J2139*0.83333%)*-1</f>
        <v>-13.249947000000001</v>
      </c>
      <c r="O2139" s="53">
        <f>SUM(J2139:N2139)</f>
        <v>314.15137799999957</v>
      </c>
    </row>
    <row r="2140" spans="2:15" x14ac:dyDescent="0.25">
      <c r="B2140" s="51" t="s">
        <v>21</v>
      </c>
      <c r="C2140" s="3" t="s">
        <v>250</v>
      </c>
      <c r="D2140" s="31" t="s">
        <v>2669</v>
      </c>
      <c r="E2140" s="23" t="s">
        <v>2732</v>
      </c>
      <c r="F2140" s="24">
        <v>41327</v>
      </c>
      <c r="G2140" s="3" t="s">
        <v>2310</v>
      </c>
      <c r="H2140" s="4" t="s">
        <v>2257</v>
      </c>
      <c r="I2140" s="4" t="s">
        <v>75</v>
      </c>
      <c r="J2140" s="16">
        <v>1590</v>
      </c>
      <c r="K2140" s="16">
        <v>-1262.5986750000004</v>
      </c>
      <c r="L2140" s="9">
        <v>0</v>
      </c>
      <c r="M2140" s="9">
        <v>0</v>
      </c>
      <c r="N2140" s="10">
        <f>(J2140*0.83333%)*-1</f>
        <v>-13.249947000000001</v>
      </c>
      <c r="O2140" s="53">
        <f>SUM(J2140:N2140)</f>
        <v>314.15137799999957</v>
      </c>
    </row>
    <row r="2141" spans="2:15" x14ac:dyDescent="0.25">
      <c r="B2141" s="51" t="s">
        <v>21</v>
      </c>
      <c r="C2141" s="3" t="s">
        <v>250</v>
      </c>
      <c r="D2141" s="31" t="s">
        <v>2669</v>
      </c>
      <c r="E2141" s="23" t="s">
        <v>2732</v>
      </c>
      <c r="F2141" s="24">
        <v>41327</v>
      </c>
      <c r="G2141" s="3" t="s">
        <v>2311</v>
      </c>
      <c r="H2141" s="4" t="s">
        <v>2257</v>
      </c>
      <c r="I2141" s="4" t="s">
        <v>414</v>
      </c>
      <c r="J2141" s="16">
        <v>1590</v>
      </c>
      <c r="K2141" s="16">
        <v>-1262.5986750000004</v>
      </c>
      <c r="L2141" s="9">
        <v>0</v>
      </c>
      <c r="M2141" s="9">
        <v>0</v>
      </c>
      <c r="N2141" s="10">
        <f>(J2141*0.83333%)*-1</f>
        <v>-13.249947000000001</v>
      </c>
      <c r="O2141" s="53">
        <f>SUM(J2141:N2141)</f>
        <v>314.15137799999957</v>
      </c>
    </row>
    <row r="2142" spans="2:15" x14ac:dyDescent="0.25">
      <c r="B2142" s="51" t="s">
        <v>21</v>
      </c>
      <c r="C2142" s="3" t="s">
        <v>250</v>
      </c>
      <c r="D2142" s="31" t="s">
        <v>2669</v>
      </c>
      <c r="E2142" s="23" t="s">
        <v>2732</v>
      </c>
      <c r="F2142" s="24">
        <v>41327</v>
      </c>
      <c r="G2142" s="3" t="s">
        <v>2312</v>
      </c>
      <c r="H2142" s="4" t="s">
        <v>2257</v>
      </c>
      <c r="I2142" s="4" t="s">
        <v>51</v>
      </c>
      <c r="J2142" s="16">
        <v>1590</v>
      </c>
      <c r="K2142" s="16">
        <v>-1262.5986750000004</v>
      </c>
      <c r="L2142" s="9">
        <v>0</v>
      </c>
      <c r="M2142" s="9">
        <v>0</v>
      </c>
      <c r="N2142" s="10">
        <f>(J2142*0.83333%)*-1</f>
        <v>-13.249947000000001</v>
      </c>
      <c r="O2142" s="53">
        <f>SUM(J2142:N2142)</f>
        <v>314.15137799999957</v>
      </c>
    </row>
    <row r="2143" spans="2:15" x14ac:dyDescent="0.25">
      <c r="B2143" s="51" t="s">
        <v>21</v>
      </c>
      <c r="C2143" s="3" t="s">
        <v>250</v>
      </c>
      <c r="D2143" s="31" t="s">
        <v>2669</v>
      </c>
      <c r="E2143" s="23" t="s">
        <v>2732</v>
      </c>
      <c r="F2143" s="24">
        <v>41327</v>
      </c>
      <c r="G2143" s="3" t="s">
        <v>2313</v>
      </c>
      <c r="H2143" s="4" t="s">
        <v>2257</v>
      </c>
      <c r="I2143" s="4" t="s">
        <v>66</v>
      </c>
      <c r="J2143" s="16">
        <v>1590</v>
      </c>
      <c r="K2143" s="16">
        <v>-1262.5986750000004</v>
      </c>
      <c r="L2143" s="9">
        <v>0</v>
      </c>
      <c r="M2143" s="9">
        <v>0</v>
      </c>
      <c r="N2143" s="10">
        <f>(J2143*0.83333%)*-1</f>
        <v>-13.249947000000001</v>
      </c>
      <c r="O2143" s="53">
        <f>SUM(J2143:N2143)</f>
        <v>314.15137799999957</v>
      </c>
    </row>
    <row r="2144" spans="2:15" x14ac:dyDescent="0.25">
      <c r="B2144" s="51" t="s">
        <v>21</v>
      </c>
      <c r="C2144" s="3" t="s">
        <v>250</v>
      </c>
      <c r="D2144" s="31" t="s">
        <v>2669</v>
      </c>
      <c r="E2144" s="23" t="s">
        <v>2732</v>
      </c>
      <c r="F2144" s="24">
        <v>41327</v>
      </c>
      <c r="G2144" s="3" t="s">
        <v>2314</v>
      </c>
      <c r="H2144" s="4" t="s">
        <v>2257</v>
      </c>
      <c r="I2144" s="4" t="s">
        <v>227</v>
      </c>
      <c r="J2144" s="16">
        <v>1590</v>
      </c>
      <c r="K2144" s="16">
        <v>-1262.5986750000004</v>
      </c>
      <c r="L2144" s="9">
        <v>0</v>
      </c>
      <c r="M2144" s="9">
        <v>0</v>
      </c>
      <c r="N2144" s="10">
        <f>(J2144*0.83333%)*-1</f>
        <v>-13.249947000000001</v>
      </c>
      <c r="O2144" s="53">
        <f>SUM(J2144:N2144)</f>
        <v>314.15137799999957</v>
      </c>
    </row>
    <row r="2145" spans="2:15" x14ac:dyDescent="0.25">
      <c r="B2145" s="51" t="s">
        <v>21</v>
      </c>
      <c r="C2145" s="3" t="s">
        <v>250</v>
      </c>
      <c r="D2145" s="31" t="s">
        <v>2669</v>
      </c>
      <c r="E2145" s="23" t="s">
        <v>2732</v>
      </c>
      <c r="F2145" s="24">
        <v>41327</v>
      </c>
      <c r="G2145" s="3" t="s">
        <v>2315</v>
      </c>
      <c r="H2145" s="4" t="s">
        <v>2257</v>
      </c>
      <c r="I2145" s="4" t="s">
        <v>215</v>
      </c>
      <c r="J2145" s="16">
        <v>1590</v>
      </c>
      <c r="K2145" s="16">
        <v>-1262.5986750000004</v>
      </c>
      <c r="L2145" s="9">
        <v>0</v>
      </c>
      <c r="M2145" s="9">
        <v>0</v>
      </c>
      <c r="N2145" s="10">
        <f>(J2145*0.83333%)*-1</f>
        <v>-13.249947000000001</v>
      </c>
      <c r="O2145" s="53">
        <f>SUM(J2145:N2145)</f>
        <v>314.15137799999957</v>
      </c>
    </row>
    <row r="2146" spans="2:15" x14ac:dyDescent="0.25">
      <c r="B2146" s="51" t="s">
        <v>21</v>
      </c>
      <c r="C2146" s="3" t="s">
        <v>250</v>
      </c>
      <c r="D2146" s="31" t="s">
        <v>2669</v>
      </c>
      <c r="E2146" s="23" t="s">
        <v>2732</v>
      </c>
      <c r="F2146" s="24">
        <v>41327</v>
      </c>
      <c r="G2146" s="3" t="s">
        <v>2316</v>
      </c>
      <c r="H2146" s="4" t="s">
        <v>2257</v>
      </c>
      <c r="I2146" s="4" t="s">
        <v>54</v>
      </c>
      <c r="J2146" s="16">
        <v>1590</v>
      </c>
      <c r="K2146" s="16">
        <v>-1262.5986750000004</v>
      </c>
      <c r="L2146" s="9">
        <v>0</v>
      </c>
      <c r="M2146" s="9">
        <v>0</v>
      </c>
      <c r="N2146" s="10">
        <f>(J2146*0.83333%)*-1</f>
        <v>-13.249947000000001</v>
      </c>
      <c r="O2146" s="53">
        <f>SUM(J2146:N2146)</f>
        <v>314.15137799999957</v>
      </c>
    </row>
    <row r="2147" spans="2:15" x14ac:dyDescent="0.25">
      <c r="B2147" s="51" t="s">
        <v>21</v>
      </c>
      <c r="C2147" s="3" t="s">
        <v>250</v>
      </c>
      <c r="D2147" s="31" t="s">
        <v>2669</v>
      </c>
      <c r="E2147" s="23" t="s">
        <v>2732</v>
      </c>
      <c r="F2147" s="24">
        <v>41327</v>
      </c>
      <c r="G2147" s="3" t="s">
        <v>2317</v>
      </c>
      <c r="H2147" s="4" t="s">
        <v>2257</v>
      </c>
      <c r="I2147" s="4" t="s">
        <v>54</v>
      </c>
      <c r="J2147" s="16">
        <v>1590</v>
      </c>
      <c r="K2147" s="16">
        <v>-1262.5986750000004</v>
      </c>
      <c r="L2147" s="9">
        <v>0</v>
      </c>
      <c r="M2147" s="9">
        <v>0</v>
      </c>
      <c r="N2147" s="10">
        <f>(J2147*0.83333%)*-1</f>
        <v>-13.249947000000001</v>
      </c>
      <c r="O2147" s="53">
        <f>SUM(J2147:N2147)</f>
        <v>314.15137799999957</v>
      </c>
    </row>
    <row r="2148" spans="2:15" x14ac:dyDescent="0.25">
      <c r="B2148" s="51" t="s">
        <v>21</v>
      </c>
      <c r="C2148" s="3" t="s">
        <v>250</v>
      </c>
      <c r="D2148" s="31" t="s">
        <v>2669</v>
      </c>
      <c r="E2148" s="23" t="s">
        <v>2732</v>
      </c>
      <c r="F2148" s="24">
        <v>41327</v>
      </c>
      <c r="G2148" s="3" t="s">
        <v>2318</v>
      </c>
      <c r="H2148" s="4" t="s">
        <v>2257</v>
      </c>
      <c r="I2148" s="4" t="s">
        <v>39</v>
      </c>
      <c r="J2148" s="16">
        <v>1590</v>
      </c>
      <c r="K2148" s="16">
        <v>-1262.5986750000004</v>
      </c>
      <c r="L2148" s="9">
        <v>0</v>
      </c>
      <c r="M2148" s="9">
        <v>0</v>
      </c>
      <c r="N2148" s="10">
        <f>(J2148*0.83333%)*-1</f>
        <v>-13.249947000000001</v>
      </c>
      <c r="O2148" s="53">
        <f>SUM(J2148:N2148)</f>
        <v>314.15137799999957</v>
      </c>
    </row>
    <row r="2149" spans="2:15" x14ac:dyDescent="0.25">
      <c r="B2149" s="51" t="s">
        <v>21</v>
      </c>
      <c r="C2149" s="3" t="s">
        <v>250</v>
      </c>
      <c r="D2149" s="31" t="s">
        <v>2669</v>
      </c>
      <c r="E2149" s="23" t="s">
        <v>2732</v>
      </c>
      <c r="F2149" s="24">
        <v>41327</v>
      </c>
      <c r="G2149" s="3" t="s">
        <v>2319</v>
      </c>
      <c r="H2149" s="4" t="s">
        <v>2257</v>
      </c>
      <c r="I2149" s="4" t="s">
        <v>510</v>
      </c>
      <c r="J2149" s="16">
        <v>1590</v>
      </c>
      <c r="K2149" s="16">
        <v>-1262.5986750000004</v>
      </c>
      <c r="L2149" s="9">
        <v>0</v>
      </c>
      <c r="M2149" s="9">
        <v>0</v>
      </c>
      <c r="N2149" s="10">
        <f>(J2149*0.83333%)*-1</f>
        <v>-13.249947000000001</v>
      </c>
      <c r="O2149" s="53">
        <f>SUM(J2149:N2149)</f>
        <v>314.15137799999957</v>
      </c>
    </row>
    <row r="2150" spans="2:15" x14ac:dyDescent="0.25">
      <c r="B2150" s="51" t="s">
        <v>21</v>
      </c>
      <c r="C2150" s="3" t="s">
        <v>250</v>
      </c>
      <c r="D2150" s="31" t="s">
        <v>2669</v>
      </c>
      <c r="E2150" s="23" t="s">
        <v>2732</v>
      </c>
      <c r="F2150" s="24">
        <v>41327</v>
      </c>
      <c r="G2150" s="3" t="s">
        <v>2320</v>
      </c>
      <c r="H2150" s="4" t="s">
        <v>2257</v>
      </c>
      <c r="I2150" s="4" t="s">
        <v>482</v>
      </c>
      <c r="J2150" s="16">
        <v>1590</v>
      </c>
      <c r="K2150" s="16">
        <v>-1262.5986750000004</v>
      </c>
      <c r="L2150" s="9">
        <v>0</v>
      </c>
      <c r="M2150" s="9">
        <v>0</v>
      </c>
      <c r="N2150" s="10">
        <f>(J2150*0.83333%)*-1</f>
        <v>-13.249947000000001</v>
      </c>
      <c r="O2150" s="53">
        <f>SUM(J2150:N2150)</f>
        <v>314.15137799999957</v>
      </c>
    </row>
    <row r="2151" spans="2:15" x14ac:dyDescent="0.25">
      <c r="B2151" s="51" t="s">
        <v>21</v>
      </c>
      <c r="C2151" s="3" t="s">
        <v>250</v>
      </c>
      <c r="D2151" s="31" t="s">
        <v>2669</v>
      </c>
      <c r="E2151" s="23" t="s">
        <v>2732</v>
      </c>
      <c r="F2151" s="24">
        <v>41327</v>
      </c>
      <c r="G2151" s="3" t="s">
        <v>2321</v>
      </c>
      <c r="H2151" s="4" t="s">
        <v>2257</v>
      </c>
      <c r="I2151" s="4" t="s">
        <v>25</v>
      </c>
      <c r="J2151" s="16">
        <v>1590</v>
      </c>
      <c r="K2151" s="16">
        <v>-1262.5986750000004</v>
      </c>
      <c r="L2151" s="9">
        <v>0</v>
      </c>
      <c r="M2151" s="9">
        <v>0</v>
      </c>
      <c r="N2151" s="10">
        <f>(J2151*0.83333%)*-1</f>
        <v>-13.249947000000001</v>
      </c>
      <c r="O2151" s="53">
        <f>SUM(J2151:N2151)</f>
        <v>314.15137799999957</v>
      </c>
    </row>
    <row r="2152" spans="2:15" x14ac:dyDescent="0.25">
      <c r="B2152" s="51" t="s">
        <v>21</v>
      </c>
      <c r="C2152" s="3" t="s">
        <v>250</v>
      </c>
      <c r="D2152" s="31" t="s">
        <v>2669</v>
      </c>
      <c r="E2152" s="23" t="s">
        <v>2732</v>
      </c>
      <c r="F2152" s="24">
        <v>41327</v>
      </c>
      <c r="G2152" s="3" t="s">
        <v>2322</v>
      </c>
      <c r="H2152" s="4" t="s">
        <v>2257</v>
      </c>
      <c r="I2152" s="4" t="s">
        <v>482</v>
      </c>
      <c r="J2152" s="16">
        <v>1590</v>
      </c>
      <c r="K2152" s="16">
        <v>-1262.5986750000004</v>
      </c>
      <c r="L2152" s="9">
        <v>0</v>
      </c>
      <c r="M2152" s="9">
        <v>0</v>
      </c>
      <c r="N2152" s="10">
        <f>(J2152*0.83333%)*-1</f>
        <v>-13.249947000000001</v>
      </c>
      <c r="O2152" s="53">
        <f>SUM(J2152:N2152)</f>
        <v>314.15137799999957</v>
      </c>
    </row>
    <row r="2153" spans="2:15" x14ac:dyDescent="0.25">
      <c r="B2153" s="51" t="s">
        <v>21</v>
      </c>
      <c r="C2153" s="3" t="s">
        <v>250</v>
      </c>
      <c r="D2153" s="31" t="s">
        <v>2669</v>
      </c>
      <c r="E2153" s="23" t="s">
        <v>2732</v>
      </c>
      <c r="F2153" s="24">
        <v>41327</v>
      </c>
      <c r="G2153" s="3" t="s">
        <v>2323</v>
      </c>
      <c r="H2153" s="4" t="s">
        <v>2257</v>
      </c>
      <c r="I2153" s="4" t="s">
        <v>44</v>
      </c>
      <c r="J2153" s="16">
        <v>1590</v>
      </c>
      <c r="K2153" s="16">
        <v>-1262.5986750000004</v>
      </c>
      <c r="L2153" s="9">
        <v>0</v>
      </c>
      <c r="M2153" s="9">
        <v>0</v>
      </c>
      <c r="N2153" s="10">
        <f>(J2153*0.83333%)*-1</f>
        <v>-13.249947000000001</v>
      </c>
      <c r="O2153" s="53">
        <f>SUM(J2153:N2153)</f>
        <v>314.15137799999957</v>
      </c>
    </row>
    <row r="2154" spans="2:15" x14ac:dyDescent="0.25">
      <c r="B2154" s="51" t="s">
        <v>21</v>
      </c>
      <c r="C2154" s="3" t="s">
        <v>250</v>
      </c>
      <c r="D2154" s="31" t="s">
        <v>2669</v>
      </c>
      <c r="E2154" s="23" t="s">
        <v>2732</v>
      </c>
      <c r="F2154" s="24">
        <v>41327</v>
      </c>
      <c r="G2154" s="3" t="s">
        <v>2324</v>
      </c>
      <c r="H2154" s="4" t="s">
        <v>2257</v>
      </c>
      <c r="I2154" s="4" t="s">
        <v>66</v>
      </c>
      <c r="J2154" s="16">
        <v>1590</v>
      </c>
      <c r="K2154" s="16">
        <v>-1262.5986750000004</v>
      </c>
      <c r="L2154" s="9">
        <v>0</v>
      </c>
      <c r="M2154" s="9">
        <v>0</v>
      </c>
      <c r="N2154" s="10">
        <f>(J2154*0.83333%)*-1</f>
        <v>-13.249947000000001</v>
      </c>
      <c r="O2154" s="53">
        <f>SUM(J2154:N2154)</f>
        <v>314.15137799999957</v>
      </c>
    </row>
    <row r="2155" spans="2:15" x14ac:dyDescent="0.25">
      <c r="B2155" s="51" t="s">
        <v>21</v>
      </c>
      <c r="C2155" s="3" t="s">
        <v>250</v>
      </c>
      <c r="D2155" s="31" t="s">
        <v>2669</v>
      </c>
      <c r="E2155" s="23" t="s">
        <v>2732</v>
      </c>
      <c r="F2155" s="24">
        <v>41327</v>
      </c>
      <c r="G2155" s="3" t="s">
        <v>2325</v>
      </c>
      <c r="H2155" s="4" t="s">
        <v>2257</v>
      </c>
      <c r="I2155" s="4" t="s">
        <v>66</v>
      </c>
      <c r="J2155" s="16">
        <v>1590</v>
      </c>
      <c r="K2155" s="16">
        <v>-1262.5986750000004</v>
      </c>
      <c r="L2155" s="9">
        <v>0</v>
      </c>
      <c r="M2155" s="9">
        <v>0</v>
      </c>
      <c r="N2155" s="10">
        <f>(J2155*0.83333%)*-1</f>
        <v>-13.249947000000001</v>
      </c>
      <c r="O2155" s="53">
        <f>SUM(J2155:N2155)</f>
        <v>314.15137799999957</v>
      </c>
    </row>
    <row r="2156" spans="2:15" x14ac:dyDescent="0.25">
      <c r="B2156" s="51" t="s">
        <v>21</v>
      </c>
      <c r="C2156" s="3" t="s">
        <v>250</v>
      </c>
      <c r="D2156" s="31" t="s">
        <v>2669</v>
      </c>
      <c r="E2156" s="23" t="s">
        <v>2732</v>
      </c>
      <c r="F2156" s="24">
        <v>41327</v>
      </c>
      <c r="G2156" s="3" t="s">
        <v>2326</v>
      </c>
      <c r="H2156" s="4" t="s">
        <v>2257</v>
      </c>
      <c r="I2156" s="4" t="s">
        <v>32</v>
      </c>
      <c r="J2156" s="16">
        <v>1590</v>
      </c>
      <c r="K2156" s="16">
        <v>-1262.5986750000004</v>
      </c>
      <c r="L2156" s="9">
        <v>0</v>
      </c>
      <c r="M2156" s="9">
        <v>0</v>
      </c>
      <c r="N2156" s="10">
        <f>(J2156*0.83333%)*-1</f>
        <v>-13.249947000000001</v>
      </c>
      <c r="O2156" s="53">
        <f>SUM(J2156:N2156)</f>
        <v>314.15137799999957</v>
      </c>
    </row>
    <row r="2157" spans="2:15" x14ac:dyDescent="0.25">
      <c r="B2157" s="51" t="s">
        <v>21</v>
      </c>
      <c r="C2157" s="3" t="s">
        <v>250</v>
      </c>
      <c r="D2157" s="31" t="s">
        <v>2669</v>
      </c>
      <c r="E2157" s="23" t="s">
        <v>2732</v>
      </c>
      <c r="F2157" s="24">
        <v>41327</v>
      </c>
      <c r="G2157" s="3" t="s">
        <v>2327</v>
      </c>
      <c r="H2157" s="4" t="s">
        <v>2257</v>
      </c>
      <c r="I2157" s="4" t="s">
        <v>39</v>
      </c>
      <c r="J2157" s="16">
        <v>1590</v>
      </c>
      <c r="K2157" s="16">
        <v>-1262.5986750000004</v>
      </c>
      <c r="L2157" s="9">
        <v>0</v>
      </c>
      <c r="M2157" s="9">
        <v>0</v>
      </c>
      <c r="N2157" s="10">
        <f>(J2157*0.83333%)*-1</f>
        <v>-13.249947000000001</v>
      </c>
      <c r="O2157" s="53">
        <f>SUM(J2157:N2157)</f>
        <v>314.15137799999957</v>
      </c>
    </row>
    <row r="2158" spans="2:15" x14ac:dyDescent="0.25">
      <c r="B2158" s="51" t="s">
        <v>21</v>
      </c>
      <c r="C2158" s="3" t="s">
        <v>250</v>
      </c>
      <c r="D2158" s="31" t="s">
        <v>2669</v>
      </c>
      <c r="E2158" s="23" t="s">
        <v>2732</v>
      </c>
      <c r="F2158" s="24">
        <v>41327</v>
      </c>
      <c r="G2158" s="3" t="s">
        <v>2328</v>
      </c>
      <c r="H2158" s="4" t="s">
        <v>2257</v>
      </c>
      <c r="I2158" s="4" t="s">
        <v>66</v>
      </c>
      <c r="J2158" s="16">
        <v>1590</v>
      </c>
      <c r="K2158" s="16">
        <v>-1262.5986750000004</v>
      </c>
      <c r="L2158" s="9">
        <v>0</v>
      </c>
      <c r="M2158" s="9">
        <v>0</v>
      </c>
      <c r="N2158" s="10">
        <f>(J2158*0.83333%)*-1</f>
        <v>-13.249947000000001</v>
      </c>
      <c r="O2158" s="53">
        <f>SUM(J2158:N2158)</f>
        <v>314.15137799999957</v>
      </c>
    </row>
    <row r="2159" spans="2:15" x14ac:dyDescent="0.25">
      <c r="B2159" s="51" t="s">
        <v>21</v>
      </c>
      <c r="C2159" s="3" t="s">
        <v>250</v>
      </c>
      <c r="D2159" s="31" t="s">
        <v>2669</v>
      </c>
      <c r="E2159" s="23" t="s">
        <v>2732</v>
      </c>
      <c r="F2159" s="24">
        <v>41327</v>
      </c>
      <c r="G2159" s="3" t="s">
        <v>2329</v>
      </c>
      <c r="H2159" s="4" t="s">
        <v>2257</v>
      </c>
      <c r="I2159" s="4" t="s">
        <v>235</v>
      </c>
      <c r="J2159" s="16">
        <v>1590</v>
      </c>
      <c r="K2159" s="16">
        <v>-1262.5986750000004</v>
      </c>
      <c r="L2159" s="9">
        <v>0</v>
      </c>
      <c r="M2159" s="9">
        <v>0</v>
      </c>
      <c r="N2159" s="10">
        <f>(J2159*0.83333%)*-1</f>
        <v>-13.249947000000001</v>
      </c>
      <c r="O2159" s="53">
        <f>SUM(J2159:N2159)</f>
        <v>314.15137799999957</v>
      </c>
    </row>
    <row r="2160" spans="2:15" x14ac:dyDescent="0.25">
      <c r="B2160" s="51" t="s">
        <v>21</v>
      </c>
      <c r="C2160" s="3" t="s">
        <v>250</v>
      </c>
      <c r="D2160" s="31" t="s">
        <v>2669</v>
      </c>
      <c r="E2160" s="23" t="s">
        <v>2732</v>
      </c>
      <c r="F2160" s="24">
        <v>41327</v>
      </c>
      <c r="G2160" s="3" t="s">
        <v>2330</v>
      </c>
      <c r="H2160" s="4" t="s">
        <v>2257</v>
      </c>
      <c r="I2160" s="4" t="s">
        <v>75</v>
      </c>
      <c r="J2160" s="16">
        <v>1590</v>
      </c>
      <c r="K2160" s="16">
        <v>-1262.5986750000004</v>
      </c>
      <c r="L2160" s="9">
        <v>0</v>
      </c>
      <c r="M2160" s="9">
        <v>0</v>
      </c>
      <c r="N2160" s="10">
        <f>(J2160*0.83333%)*-1</f>
        <v>-13.249947000000001</v>
      </c>
      <c r="O2160" s="53">
        <f>SUM(J2160:N2160)</f>
        <v>314.15137799999957</v>
      </c>
    </row>
    <row r="2161" spans="2:15" x14ac:dyDescent="0.25">
      <c r="B2161" s="51" t="s">
        <v>21</v>
      </c>
      <c r="C2161" s="3" t="s">
        <v>250</v>
      </c>
      <c r="D2161" s="31" t="s">
        <v>2669</v>
      </c>
      <c r="E2161" s="23" t="s">
        <v>2732</v>
      </c>
      <c r="F2161" s="24">
        <v>41327</v>
      </c>
      <c r="G2161" s="3" t="s">
        <v>2331</v>
      </c>
      <c r="H2161" s="4" t="s">
        <v>2257</v>
      </c>
      <c r="I2161" s="4" t="s">
        <v>66</v>
      </c>
      <c r="J2161" s="16">
        <v>1590</v>
      </c>
      <c r="K2161" s="16">
        <v>-1262.5986750000004</v>
      </c>
      <c r="L2161" s="9">
        <v>0</v>
      </c>
      <c r="M2161" s="9">
        <v>0</v>
      </c>
      <c r="N2161" s="10">
        <f>(J2161*0.83333%)*-1</f>
        <v>-13.249947000000001</v>
      </c>
      <c r="O2161" s="53">
        <f>SUM(J2161:N2161)</f>
        <v>314.15137799999957</v>
      </c>
    </row>
    <row r="2162" spans="2:15" x14ac:dyDescent="0.25">
      <c r="B2162" s="51" t="s">
        <v>21</v>
      </c>
      <c r="C2162" s="3" t="s">
        <v>250</v>
      </c>
      <c r="D2162" s="31" t="s">
        <v>2669</v>
      </c>
      <c r="E2162" s="23" t="s">
        <v>2732</v>
      </c>
      <c r="F2162" s="24">
        <v>41327</v>
      </c>
      <c r="G2162" s="3" t="s">
        <v>2332</v>
      </c>
      <c r="H2162" s="4" t="s">
        <v>2333</v>
      </c>
      <c r="I2162" s="4" t="s">
        <v>42</v>
      </c>
      <c r="J2162" s="16">
        <v>1590</v>
      </c>
      <c r="K2162" s="16">
        <v>-1262.5986750000004</v>
      </c>
      <c r="L2162" s="9">
        <v>0</v>
      </c>
      <c r="M2162" s="9">
        <v>0</v>
      </c>
      <c r="N2162" s="10">
        <f>(J2162*0.83333%)*-1</f>
        <v>-13.249947000000001</v>
      </c>
      <c r="O2162" s="53">
        <f>SUM(J2162:N2162)</f>
        <v>314.15137799999957</v>
      </c>
    </row>
    <row r="2163" spans="2:15" x14ac:dyDescent="0.25">
      <c r="B2163" s="51" t="s">
        <v>21</v>
      </c>
      <c r="C2163" s="3" t="s">
        <v>250</v>
      </c>
      <c r="D2163" s="31" t="s">
        <v>2669</v>
      </c>
      <c r="E2163" s="23" t="s">
        <v>2732</v>
      </c>
      <c r="F2163" s="24">
        <v>41327</v>
      </c>
      <c r="G2163" s="3" t="s">
        <v>2334</v>
      </c>
      <c r="H2163" s="4" t="s">
        <v>2257</v>
      </c>
      <c r="I2163" s="4" t="s">
        <v>88</v>
      </c>
      <c r="J2163" s="16">
        <v>1590</v>
      </c>
      <c r="K2163" s="16">
        <v>-1262.5986750000004</v>
      </c>
      <c r="L2163" s="9">
        <v>0</v>
      </c>
      <c r="M2163" s="9">
        <v>0</v>
      </c>
      <c r="N2163" s="10">
        <f>(J2163*0.83333%)*-1</f>
        <v>-13.249947000000001</v>
      </c>
      <c r="O2163" s="53">
        <f>SUM(J2163:N2163)</f>
        <v>314.15137799999957</v>
      </c>
    </row>
    <row r="2164" spans="2:15" x14ac:dyDescent="0.25">
      <c r="B2164" s="51" t="s">
        <v>21</v>
      </c>
      <c r="C2164" s="3" t="s">
        <v>250</v>
      </c>
      <c r="D2164" s="31" t="s">
        <v>2669</v>
      </c>
      <c r="E2164" s="23" t="s">
        <v>2732</v>
      </c>
      <c r="F2164" s="24">
        <v>41327</v>
      </c>
      <c r="G2164" s="3" t="s">
        <v>2335</v>
      </c>
      <c r="H2164" s="4" t="s">
        <v>2257</v>
      </c>
      <c r="I2164" s="4" t="s">
        <v>215</v>
      </c>
      <c r="J2164" s="16">
        <v>1590</v>
      </c>
      <c r="K2164" s="16">
        <v>-1262.5986750000004</v>
      </c>
      <c r="L2164" s="9">
        <v>0</v>
      </c>
      <c r="M2164" s="9">
        <v>0</v>
      </c>
      <c r="N2164" s="10">
        <f>(J2164*0.83333%)*-1</f>
        <v>-13.249947000000001</v>
      </c>
      <c r="O2164" s="53">
        <f>SUM(J2164:N2164)</f>
        <v>314.15137799999957</v>
      </c>
    </row>
    <row r="2165" spans="2:15" x14ac:dyDescent="0.25">
      <c r="B2165" s="51" t="s">
        <v>21</v>
      </c>
      <c r="C2165" s="3" t="s">
        <v>250</v>
      </c>
      <c r="D2165" s="31" t="s">
        <v>2669</v>
      </c>
      <c r="E2165" s="23" t="s">
        <v>2732</v>
      </c>
      <c r="F2165" s="24">
        <v>41327</v>
      </c>
      <c r="G2165" s="3" t="s">
        <v>2336</v>
      </c>
      <c r="H2165" s="4" t="s">
        <v>2257</v>
      </c>
      <c r="I2165" s="4" t="s">
        <v>39</v>
      </c>
      <c r="J2165" s="16">
        <v>1590</v>
      </c>
      <c r="K2165" s="16">
        <v>-1262.5986750000004</v>
      </c>
      <c r="L2165" s="9">
        <v>0</v>
      </c>
      <c r="M2165" s="9">
        <v>0</v>
      </c>
      <c r="N2165" s="10">
        <f>(J2165*0.83333%)*-1</f>
        <v>-13.249947000000001</v>
      </c>
      <c r="O2165" s="53">
        <f>SUM(J2165:N2165)</f>
        <v>314.15137799999957</v>
      </c>
    </row>
    <row r="2166" spans="2:15" x14ac:dyDescent="0.25">
      <c r="B2166" s="51" t="s">
        <v>21</v>
      </c>
      <c r="C2166" s="3" t="s">
        <v>250</v>
      </c>
      <c r="D2166" s="31" t="s">
        <v>2669</v>
      </c>
      <c r="E2166" s="23" t="s">
        <v>2732</v>
      </c>
      <c r="F2166" s="24">
        <v>41327</v>
      </c>
      <c r="G2166" s="3" t="s">
        <v>2337</v>
      </c>
      <c r="H2166" s="4" t="s">
        <v>2257</v>
      </c>
      <c r="I2166" s="4" t="s">
        <v>482</v>
      </c>
      <c r="J2166" s="16">
        <v>1590</v>
      </c>
      <c r="K2166" s="16">
        <v>-1262.5986750000004</v>
      </c>
      <c r="L2166" s="9">
        <v>0</v>
      </c>
      <c r="M2166" s="9">
        <v>0</v>
      </c>
      <c r="N2166" s="10">
        <f>(J2166*0.83333%)*-1</f>
        <v>-13.249947000000001</v>
      </c>
      <c r="O2166" s="53">
        <f>SUM(J2166:N2166)</f>
        <v>314.15137799999957</v>
      </c>
    </row>
    <row r="2167" spans="2:15" x14ac:dyDescent="0.25">
      <c r="B2167" s="51" t="s">
        <v>21</v>
      </c>
      <c r="C2167" s="3" t="s">
        <v>250</v>
      </c>
      <c r="D2167" s="31" t="s">
        <v>2669</v>
      </c>
      <c r="E2167" s="23" t="s">
        <v>2732</v>
      </c>
      <c r="F2167" s="24">
        <v>41327</v>
      </c>
      <c r="G2167" s="3" t="s">
        <v>2338</v>
      </c>
      <c r="H2167" s="4" t="s">
        <v>2257</v>
      </c>
      <c r="I2167" s="4" t="s">
        <v>482</v>
      </c>
      <c r="J2167" s="16">
        <v>1590</v>
      </c>
      <c r="K2167" s="16">
        <v>-1262.5986750000004</v>
      </c>
      <c r="L2167" s="9">
        <v>0</v>
      </c>
      <c r="M2167" s="9">
        <v>0</v>
      </c>
      <c r="N2167" s="10">
        <f>(J2167*0.83333%)*-1</f>
        <v>-13.249947000000001</v>
      </c>
      <c r="O2167" s="53">
        <f>SUM(J2167:N2167)</f>
        <v>314.15137799999957</v>
      </c>
    </row>
    <row r="2168" spans="2:15" x14ac:dyDescent="0.25">
      <c r="B2168" s="51" t="s">
        <v>21</v>
      </c>
      <c r="C2168" s="3" t="s">
        <v>250</v>
      </c>
      <c r="D2168" s="31" t="s">
        <v>2669</v>
      </c>
      <c r="E2168" s="23" t="s">
        <v>2732</v>
      </c>
      <c r="F2168" s="24">
        <v>41327</v>
      </c>
      <c r="G2168" s="3" t="s">
        <v>2339</v>
      </c>
      <c r="H2168" s="4" t="s">
        <v>2257</v>
      </c>
      <c r="I2168" s="4" t="s">
        <v>66</v>
      </c>
      <c r="J2168" s="16">
        <v>1590</v>
      </c>
      <c r="K2168" s="16">
        <v>-1262.5986750000004</v>
      </c>
      <c r="L2168" s="9">
        <v>0</v>
      </c>
      <c r="M2168" s="9">
        <v>0</v>
      </c>
      <c r="N2168" s="10">
        <f>(J2168*0.83333%)*-1</f>
        <v>-13.249947000000001</v>
      </c>
      <c r="O2168" s="53">
        <f>SUM(J2168:N2168)</f>
        <v>314.15137799999957</v>
      </c>
    </row>
    <row r="2169" spans="2:15" x14ac:dyDescent="0.25">
      <c r="B2169" s="51" t="s">
        <v>21</v>
      </c>
      <c r="C2169" s="3" t="s">
        <v>250</v>
      </c>
      <c r="D2169" s="31" t="s">
        <v>2669</v>
      </c>
      <c r="E2169" s="23" t="s">
        <v>2732</v>
      </c>
      <c r="F2169" s="24">
        <v>41327</v>
      </c>
      <c r="G2169" s="3" t="s">
        <v>2340</v>
      </c>
      <c r="H2169" s="4" t="s">
        <v>2285</v>
      </c>
      <c r="I2169" s="4" t="s">
        <v>482</v>
      </c>
      <c r="J2169" s="16">
        <v>1590</v>
      </c>
      <c r="K2169" s="16">
        <v>-1262.5986750000004</v>
      </c>
      <c r="L2169" s="9">
        <v>0</v>
      </c>
      <c r="M2169" s="9">
        <v>0</v>
      </c>
      <c r="N2169" s="10">
        <f>(J2169*0.83333%)*-1</f>
        <v>-13.249947000000001</v>
      </c>
      <c r="O2169" s="53">
        <f>SUM(J2169:N2169)</f>
        <v>314.15137799999957</v>
      </c>
    </row>
    <row r="2170" spans="2:15" x14ac:dyDescent="0.25">
      <c r="B2170" s="51" t="s">
        <v>21</v>
      </c>
      <c r="C2170" s="3" t="s">
        <v>250</v>
      </c>
      <c r="D2170" s="31" t="s">
        <v>2669</v>
      </c>
      <c r="E2170" s="23" t="s">
        <v>2732</v>
      </c>
      <c r="F2170" s="24">
        <v>41327</v>
      </c>
      <c r="G2170" s="3" t="s">
        <v>2341</v>
      </c>
      <c r="H2170" s="4" t="s">
        <v>2257</v>
      </c>
      <c r="I2170" s="4" t="s">
        <v>387</v>
      </c>
      <c r="J2170" s="16">
        <v>1590</v>
      </c>
      <c r="K2170" s="16">
        <v>-1262.5986750000004</v>
      </c>
      <c r="L2170" s="9">
        <v>0</v>
      </c>
      <c r="M2170" s="9">
        <v>0</v>
      </c>
      <c r="N2170" s="10">
        <f>(J2170*0.83333%)*-1</f>
        <v>-13.249947000000001</v>
      </c>
      <c r="O2170" s="53">
        <f>SUM(J2170:N2170)</f>
        <v>314.15137799999957</v>
      </c>
    </row>
    <row r="2171" spans="2:15" x14ac:dyDescent="0.25">
      <c r="B2171" s="51" t="s">
        <v>21</v>
      </c>
      <c r="C2171" s="3" t="s">
        <v>250</v>
      </c>
      <c r="D2171" s="31" t="s">
        <v>2669</v>
      </c>
      <c r="E2171" s="23" t="s">
        <v>2732</v>
      </c>
      <c r="F2171" s="24">
        <v>41327</v>
      </c>
      <c r="G2171" s="3" t="s">
        <v>2342</v>
      </c>
      <c r="H2171" s="4" t="s">
        <v>2257</v>
      </c>
      <c r="I2171" s="4" t="s">
        <v>226</v>
      </c>
      <c r="J2171" s="16">
        <v>1590</v>
      </c>
      <c r="K2171" s="16">
        <v>-1262.5986750000004</v>
      </c>
      <c r="L2171" s="9">
        <v>0</v>
      </c>
      <c r="M2171" s="9">
        <v>0</v>
      </c>
      <c r="N2171" s="10">
        <f>(J2171*0.83333%)*-1</f>
        <v>-13.249947000000001</v>
      </c>
      <c r="O2171" s="53">
        <f>SUM(J2171:N2171)</f>
        <v>314.15137799999957</v>
      </c>
    </row>
    <row r="2172" spans="2:15" x14ac:dyDescent="0.25">
      <c r="B2172" s="51" t="s">
        <v>21</v>
      </c>
      <c r="C2172" s="3" t="s">
        <v>250</v>
      </c>
      <c r="D2172" s="31" t="s">
        <v>2669</v>
      </c>
      <c r="E2172" s="23" t="s">
        <v>2732</v>
      </c>
      <c r="F2172" s="24">
        <v>41327</v>
      </c>
      <c r="G2172" s="3" t="s">
        <v>2343</v>
      </c>
      <c r="H2172" s="4" t="s">
        <v>2257</v>
      </c>
      <c r="I2172" s="4" t="s">
        <v>39</v>
      </c>
      <c r="J2172" s="16">
        <v>1590</v>
      </c>
      <c r="K2172" s="16">
        <v>-1262.5986750000004</v>
      </c>
      <c r="L2172" s="9">
        <v>0</v>
      </c>
      <c r="M2172" s="9">
        <v>0</v>
      </c>
      <c r="N2172" s="10">
        <f>(J2172*0.83333%)*-1</f>
        <v>-13.249947000000001</v>
      </c>
      <c r="O2172" s="53">
        <f>SUM(J2172:N2172)</f>
        <v>314.15137799999957</v>
      </c>
    </row>
    <row r="2173" spans="2:15" x14ac:dyDescent="0.25">
      <c r="B2173" s="51" t="s">
        <v>21</v>
      </c>
      <c r="C2173" s="3" t="s">
        <v>250</v>
      </c>
      <c r="D2173" s="31" t="s">
        <v>2669</v>
      </c>
      <c r="E2173" s="23" t="s">
        <v>2732</v>
      </c>
      <c r="F2173" s="24">
        <v>41327</v>
      </c>
      <c r="G2173" s="3" t="s">
        <v>2344</v>
      </c>
      <c r="H2173" s="4" t="s">
        <v>2257</v>
      </c>
      <c r="I2173" s="4" t="s">
        <v>75</v>
      </c>
      <c r="J2173" s="16">
        <v>1590</v>
      </c>
      <c r="K2173" s="16">
        <v>-1262.5986750000004</v>
      </c>
      <c r="L2173" s="9">
        <v>0</v>
      </c>
      <c r="M2173" s="9">
        <v>0</v>
      </c>
      <c r="N2173" s="10">
        <f>(J2173*0.83333%)*-1</f>
        <v>-13.249947000000001</v>
      </c>
      <c r="O2173" s="53">
        <f>SUM(J2173:N2173)</f>
        <v>314.15137799999957</v>
      </c>
    </row>
    <row r="2174" spans="2:15" x14ac:dyDescent="0.25">
      <c r="B2174" s="51" t="s">
        <v>21</v>
      </c>
      <c r="C2174" s="3" t="s">
        <v>250</v>
      </c>
      <c r="D2174" s="31" t="s">
        <v>2669</v>
      </c>
      <c r="E2174" s="23" t="s">
        <v>2732</v>
      </c>
      <c r="F2174" s="24">
        <v>41327</v>
      </c>
      <c r="G2174" s="3" t="s">
        <v>2345</v>
      </c>
      <c r="H2174" s="4" t="s">
        <v>2257</v>
      </c>
      <c r="I2174" s="4" t="s">
        <v>39</v>
      </c>
      <c r="J2174" s="16">
        <v>1590</v>
      </c>
      <c r="K2174" s="16">
        <v>-1262.5986750000004</v>
      </c>
      <c r="L2174" s="9">
        <v>0</v>
      </c>
      <c r="M2174" s="9">
        <v>0</v>
      </c>
      <c r="N2174" s="10">
        <f>(J2174*0.83333%)*-1</f>
        <v>-13.249947000000001</v>
      </c>
      <c r="O2174" s="53">
        <f>SUM(J2174:N2174)</f>
        <v>314.15137799999957</v>
      </c>
    </row>
    <row r="2175" spans="2:15" x14ac:dyDescent="0.25">
      <c r="B2175" s="51" t="s">
        <v>21</v>
      </c>
      <c r="C2175" s="3" t="s">
        <v>250</v>
      </c>
      <c r="D2175" s="31" t="s">
        <v>2669</v>
      </c>
      <c r="E2175" s="23" t="s">
        <v>2732</v>
      </c>
      <c r="F2175" s="24">
        <v>41327</v>
      </c>
      <c r="G2175" s="3" t="s">
        <v>2346</v>
      </c>
      <c r="H2175" s="4" t="s">
        <v>2333</v>
      </c>
      <c r="I2175" s="4" t="s">
        <v>39</v>
      </c>
      <c r="J2175" s="16">
        <v>1590</v>
      </c>
      <c r="K2175" s="16">
        <v>-1262.5986750000004</v>
      </c>
      <c r="L2175" s="9">
        <v>0</v>
      </c>
      <c r="M2175" s="9">
        <v>0</v>
      </c>
      <c r="N2175" s="10">
        <f>(J2175*0.83333%)*-1</f>
        <v>-13.249947000000001</v>
      </c>
      <c r="O2175" s="53">
        <f>SUM(J2175:N2175)</f>
        <v>314.15137799999957</v>
      </c>
    </row>
    <row r="2176" spans="2:15" x14ac:dyDescent="0.25">
      <c r="B2176" s="51" t="s">
        <v>21</v>
      </c>
      <c r="C2176" s="3" t="s">
        <v>250</v>
      </c>
      <c r="D2176" s="31" t="s">
        <v>2669</v>
      </c>
      <c r="E2176" s="23" t="s">
        <v>2732</v>
      </c>
      <c r="F2176" s="24">
        <v>41327</v>
      </c>
      <c r="G2176" s="3" t="s">
        <v>2347</v>
      </c>
      <c r="H2176" s="4" t="s">
        <v>2257</v>
      </c>
      <c r="I2176" s="4" t="s">
        <v>39</v>
      </c>
      <c r="J2176" s="16">
        <v>1590</v>
      </c>
      <c r="K2176" s="16">
        <v>-1262.5986750000004</v>
      </c>
      <c r="L2176" s="9">
        <v>0</v>
      </c>
      <c r="M2176" s="9">
        <v>0</v>
      </c>
      <c r="N2176" s="10">
        <f>(J2176*0.83333%)*-1</f>
        <v>-13.249947000000001</v>
      </c>
      <c r="O2176" s="53">
        <f>SUM(J2176:N2176)</f>
        <v>314.15137799999957</v>
      </c>
    </row>
    <row r="2177" spans="2:15" x14ac:dyDescent="0.25">
      <c r="B2177" s="51" t="s">
        <v>21</v>
      </c>
      <c r="C2177" s="3" t="s">
        <v>250</v>
      </c>
      <c r="D2177" s="31" t="s">
        <v>2669</v>
      </c>
      <c r="E2177" s="23" t="s">
        <v>2732</v>
      </c>
      <c r="F2177" s="24">
        <v>41327</v>
      </c>
      <c r="G2177" s="3" t="s">
        <v>2348</v>
      </c>
      <c r="H2177" s="4" t="s">
        <v>2257</v>
      </c>
      <c r="I2177" s="4" t="s">
        <v>75</v>
      </c>
      <c r="J2177" s="16">
        <v>1590</v>
      </c>
      <c r="K2177" s="16">
        <v>-1262.5986750000004</v>
      </c>
      <c r="L2177" s="9">
        <v>0</v>
      </c>
      <c r="M2177" s="9">
        <v>0</v>
      </c>
      <c r="N2177" s="10">
        <f>(J2177*0.83333%)*-1</f>
        <v>-13.249947000000001</v>
      </c>
      <c r="O2177" s="53">
        <f>SUM(J2177:N2177)</f>
        <v>314.15137799999957</v>
      </c>
    </row>
    <row r="2178" spans="2:15" x14ac:dyDescent="0.25">
      <c r="B2178" s="51" t="s">
        <v>21</v>
      </c>
      <c r="C2178" s="3" t="s">
        <v>250</v>
      </c>
      <c r="D2178" s="31" t="s">
        <v>2669</v>
      </c>
      <c r="E2178" s="23" t="s">
        <v>2732</v>
      </c>
      <c r="F2178" s="24">
        <v>41327</v>
      </c>
      <c r="G2178" s="3" t="s">
        <v>2349</v>
      </c>
      <c r="H2178" s="4" t="s">
        <v>2257</v>
      </c>
      <c r="I2178" s="4" t="s">
        <v>75</v>
      </c>
      <c r="J2178" s="16">
        <v>1590</v>
      </c>
      <c r="K2178" s="16">
        <v>-1262.5986750000004</v>
      </c>
      <c r="L2178" s="9">
        <v>0</v>
      </c>
      <c r="M2178" s="9">
        <v>0</v>
      </c>
      <c r="N2178" s="10">
        <f>(J2178*0.83333%)*-1</f>
        <v>-13.249947000000001</v>
      </c>
      <c r="O2178" s="53">
        <f>SUM(J2178:N2178)</f>
        <v>314.15137799999957</v>
      </c>
    </row>
    <row r="2179" spans="2:15" x14ac:dyDescent="0.25">
      <c r="B2179" s="51" t="s">
        <v>21</v>
      </c>
      <c r="C2179" s="3" t="s">
        <v>250</v>
      </c>
      <c r="D2179" s="31" t="s">
        <v>2669</v>
      </c>
      <c r="E2179" s="23" t="s">
        <v>2732</v>
      </c>
      <c r="F2179" s="24">
        <v>41327</v>
      </c>
      <c r="G2179" s="3" t="s">
        <v>2350</v>
      </c>
      <c r="H2179" s="4" t="s">
        <v>2257</v>
      </c>
      <c r="I2179" s="4" t="s">
        <v>75</v>
      </c>
      <c r="J2179" s="16">
        <v>1590</v>
      </c>
      <c r="K2179" s="16">
        <v>-1262.5986750000004</v>
      </c>
      <c r="L2179" s="9">
        <v>0</v>
      </c>
      <c r="M2179" s="9">
        <v>0</v>
      </c>
      <c r="N2179" s="10">
        <f>(J2179*0.83333%)*-1</f>
        <v>-13.249947000000001</v>
      </c>
      <c r="O2179" s="53">
        <f>SUM(J2179:N2179)</f>
        <v>314.15137799999957</v>
      </c>
    </row>
    <row r="2180" spans="2:15" x14ac:dyDescent="0.25">
      <c r="B2180" s="51" t="s">
        <v>21</v>
      </c>
      <c r="C2180" s="3" t="s">
        <v>250</v>
      </c>
      <c r="D2180" s="31" t="s">
        <v>2669</v>
      </c>
      <c r="E2180" s="23" t="s">
        <v>2732</v>
      </c>
      <c r="F2180" s="24">
        <v>41327</v>
      </c>
      <c r="G2180" s="3" t="s">
        <v>2351</v>
      </c>
      <c r="H2180" s="4" t="s">
        <v>2257</v>
      </c>
      <c r="I2180" s="4" t="s">
        <v>39</v>
      </c>
      <c r="J2180" s="16">
        <v>1590</v>
      </c>
      <c r="K2180" s="16">
        <v>-1262.5986750000004</v>
      </c>
      <c r="L2180" s="9">
        <v>0</v>
      </c>
      <c r="M2180" s="9">
        <v>0</v>
      </c>
      <c r="N2180" s="10">
        <f>(J2180*0.83333%)*-1</f>
        <v>-13.249947000000001</v>
      </c>
      <c r="O2180" s="53">
        <f>SUM(J2180:N2180)</f>
        <v>314.15137799999957</v>
      </c>
    </row>
    <row r="2181" spans="2:15" x14ac:dyDescent="0.25">
      <c r="B2181" s="51" t="s">
        <v>21</v>
      </c>
      <c r="C2181" s="3" t="s">
        <v>250</v>
      </c>
      <c r="D2181" s="31" t="s">
        <v>2669</v>
      </c>
      <c r="E2181" s="23" t="s">
        <v>2732</v>
      </c>
      <c r="F2181" s="24">
        <v>41327</v>
      </c>
      <c r="G2181" s="3" t="s">
        <v>2352</v>
      </c>
      <c r="H2181" s="4" t="s">
        <v>2257</v>
      </c>
      <c r="I2181" s="4" t="s">
        <v>75</v>
      </c>
      <c r="J2181" s="16">
        <v>1590</v>
      </c>
      <c r="K2181" s="16">
        <v>-1262.5986750000004</v>
      </c>
      <c r="L2181" s="9">
        <v>0</v>
      </c>
      <c r="M2181" s="9">
        <v>0</v>
      </c>
      <c r="N2181" s="10">
        <f>(J2181*0.83333%)*-1</f>
        <v>-13.249947000000001</v>
      </c>
      <c r="O2181" s="53">
        <f>SUM(J2181:N2181)</f>
        <v>314.15137799999957</v>
      </c>
    </row>
    <row r="2182" spans="2:15" x14ac:dyDescent="0.25">
      <c r="B2182" s="51" t="s">
        <v>21</v>
      </c>
      <c r="C2182" s="3" t="s">
        <v>250</v>
      </c>
      <c r="D2182" s="31" t="s">
        <v>2669</v>
      </c>
      <c r="E2182" s="23" t="s">
        <v>2732</v>
      </c>
      <c r="F2182" s="24">
        <v>41327</v>
      </c>
      <c r="G2182" s="3" t="s">
        <v>2353</v>
      </c>
      <c r="H2182" s="4" t="s">
        <v>2257</v>
      </c>
      <c r="I2182" s="4" t="s">
        <v>39</v>
      </c>
      <c r="J2182" s="16">
        <v>1590</v>
      </c>
      <c r="K2182" s="16">
        <v>-1262.5986750000004</v>
      </c>
      <c r="L2182" s="9">
        <v>0</v>
      </c>
      <c r="M2182" s="9">
        <v>0</v>
      </c>
      <c r="N2182" s="10">
        <f>(J2182*0.83333%)*-1</f>
        <v>-13.249947000000001</v>
      </c>
      <c r="O2182" s="53">
        <f>SUM(J2182:N2182)</f>
        <v>314.15137799999957</v>
      </c>
    </row>
    <row r="2183" spans="2:15" x14ac:dyDescent="0.25">
      <c r="B2183" s="51" t="s">
        <v>21</v>
      </c>
      <c r="C2183" s="3" t="s">
        <v>250</v>
      </c>
      <c r="D2183" s="31" t="s">
        <v>2669</v>
      </c>
      <c r="E2183" s="23" t="s">
        <v>2732</v>
      </c>
      <c r="F2183" s="24">
        <v>41327</v>
      </c>
      <c r="G2183" s="3" t="s">
        <v>2354</v>
      </c>
      <c r="H2183" s="4" t="s">
        <v>2257</v>
      </c>
      <c r="I2183" s="4" t="s">
        <v>39</v>
      </c>
      <c r="J2183" s="16">
        <v>1590</v>
      </c>
      <c r="K2183" s="16">
        <v>-1262.5986750000004</v>
      </c>
      <c r="L2183" s="9">
        <v>0</v>
      </c>
      <c r="M2183" s="9">
        <v>0</v>
      </c>
      <c r="N2183" s="10">
        <f>(J2183*0.83333%)*-1</f>
        <v>-13.249947000000001</v>
      </c>
      <c r="O2183" s="53">
        <f>SUM(J2183:N2183)</f>
        <v>314.15137799999957</v>
      </c>
    </row>
    <row r="2184" spans="2:15" x14ac:dyDescent="0.25">
      <c r="B2184" s="51" t="s">
        <v>21</v>
      </c>
      <c r="C2184" s="3" t="s">
        <v>250</v>
      </c>
      <c r="D2184" s="31" t="s">
        <v>2669</v>
      </c>
      <c r="E2184" s="23" t="s">
        <v>2732</v>
      </c>
      <c r="F2184" s="24">
        <v>41327</v>
      </c>
      <c r="G2184" s="3" t="s">
        <v>2355</v>
      </c>
      <c r="H2184" s="4" t="s">
        <v>2257</v>
      </c>
      <c r="I2184" s="4" t="s">
        <v>75</v>
      </c>
      <c r="J2184" s="16">
        <v>1590</v>
      </c>
      <c r="K2184" s="16">
        <v>-1262.5986750000004</v>
      </c>
      <c r="L2184" s="9">
        <v>0</v>
      </c>
      <c r="M2184" s="9">
        <v>0</v>
      </c>
      <c r="N2184" s="10">
        <f>(J2184*0.83333%)*-1</f>
        <v>-13.249947000000001</v>
      </c>
      <c r="O2184" s="53">
        <f>SUM(J2184:N2184)</f>
        <v>314.15137799999957</v>
      </c>
    </row>
    <row r="2185" spans="2:15" x14ac:dyDescent="0.25">
      <c r="B2185" s="51" t="s">
        <v>21</v>
      </c>
      <c r="C2185" s="3" t="s">
        <v>250</v>
      </c>
      <c r="D2185" s="31" t="s">
        <v>2669</v>
      </c>
      <c r="E2185" s="23" t="s">
        <v>2732</v>
      </c>
      <c r="F2185" s="24">
        <v>41327</v>
      </c>
      <c r="G2185" s="3" t="s">
        <v>2356</v>
      </c>
      <c r="H2185" s="4" t="s">
        <v>2257</v>
      </c>
      <c r="I2185" s="4" t="s">
        <v>39</v>
      </c>
      <c r="J2185" s="16">
        <v>1590</v>
      </c>
      <c r="K2185" s="16">
        <v>-1262.5986750000004</v>
      </c>
      <c r="L2185" s="9">
        <v>0</v>
      </c>
      <c r="M2185" s="9">
        <v>0</v>
      </c>
      <c r="N2185" s="10">
        <f>(J2185*0.83333%)*-1</f>
        <v>-13.249947000000001</v>
      </c>
      <c r="O2185" s="53">
        <f>SUM(J2185:N2185)</f>
        <v>314.15137799999957</v>
      </c>
    </row>
    <row r="2186" spans="2:15" x14ac:dyDescent="0.25">
      <c r="B2186" s="51" t="s">
        <v>21</v>
      </c>
      <c r="C2186" s="3" t="s">
        <v>250</v>
      </c>
      <c r="D2186" s="31" t="s">
        <v>2669</v>
      </c>
      <c r="E2186" s="23" t="s">
        <v>2732</v>
      </c>
      <c r="F2186" s="24">
        <v>41327</v>
      </c>
      <c r="G2186" s="3" t="s">
        <v>2357</v>
      </c>
      <c r="H2186" s="4" t="s">
        <v>2257</v>
      </c>
      <c r="I2186" s="4" t="s">
        <v>75</v>
      </c>
      <c r="J2186" s="16">
        <v>1590</v>
      </c>
      <c r="K2186" s="16">
        <v>-1262.5986750000004</v>
      </c>
      <c r="L2186" s="9">
        <v>0</v>
      </c>
      <c r="M2186" s="9">
        <v>0</v>
      </c>
      <c r="N2186" s="10">
        <f>(J2186*0.83333%)*-1</f>
        <v>-13.249947000000001</v>
      </c>
      <c r="O2186" s="53">
        <f>SUM(J2186:N2186)</f>
        <v>314.15137799999957</v>
      </c>
    </row>
    <row r="2187" spans="2:15" x14ac:dyDescent="0.25">
      <c r="B2187" s="51" t="s">
        <v>21</v>
      </c>
      <c r="C2187" s="3" t="s">
        <v>250</v>
      </c>
      <c r="D2187" s="31" t="s">
        <v>2669</v>
      </c>
      <c r="E2187" s="23" t="s">
        <v>2732</v>
      </c>
      <c r="F2187" s="24">
        <v>41327</v>
      </c>
      <c r="G2187" s="3" t="s">
        <v>2358</v>
      </c>
      <c r="H2187" s="4" t="s">
        <v>2257</v>
      </c>
      <c r="I2187" s="4" t="s">
        <v>39</v>
      </c>
      <c r="J2187" s="16">
        <v>1590</v>
      </c>
      <c r="K2187" s="16">
        <v>-1262.5986750000004</v>
      </c>
      <c r="L2187" s="9">
        <v>0</v>
      </c>
      <c r="M2187" s="9">
        <v>0</v>
      </c>
      <c r="N2187" s="10">
        <f>(J2187*0.83333%)*-1</f>
        <v>-13.249947000000001</v>
      </c>
      <c r="O2187" s="53">
        <f>SUM(J2187:N2187)</f>
        <v>314.15137799999957</v>
      </c>
    </row>
    <row r="2188" spans="2:15" x14ac:dyDescent="0.25">
      <c r="B2188" s="51" t="s">
        <v>21</v>
      </c>
      <c r="C2188" s="3" t="s">
        <v>250</v>
      </c>
      <c r="D2188" s="31" t="s">
        <v>2669</v>
      </c>
      <c r="E2188" s="23" t="s">
        <v>2732</v>
      </c>
      <c r="F2188" s="24">
        <v>41327</v>
      </c>
      <c r="G2188" s="3" t="s">
        <v>2359</v>
      </c>
      <c r="H2188" s="4" t="s">
        <v>2257</v>
      </c>
      <c r="I2188" s="4" t="s">
        <v>482</v>
      </c>
      <c r="J2188" s="16">
        <v>1590</v>
      </c>
      <c r="K2188" s="16">
        <v>-1262.5986750000004</v>
      </c>
      <c r="L2188" s="9">
        <v>0</v>
      </c>
      <c r="M2188" s="9">
        <v>0</v>
      </c>
      <c r="N2188" s="10">
        <f>(J2188*0.83333%)*-1</f>
        <v>-13.249947000000001</v>
      </c>
      <c r="O2188" s="53">
        <f>SUM(J2188:N2188)</f>
        <v>314.15137799999957</v>
      </c>
    </row>
    <row r="2189" spans="2:15" x14ac:dyDescent="0.25">
      <c r="B2189" s="51" t="s">
        <v>21</v>
      </c>
      <c r="C2189" s="3" t="s">
        <v>250</v>
      </c>
      <c r="D2189" s="31" t="s">
        <v>2669</v>
      </c>
      <c r="E2189" s="23" t="s">
        <v>2732</v>
      </c>
      <c r="F2189" s="24">
        <v>41327</v>
      </c>
      <c r="G2189" s="3" t="s">
        <v>2360</v>
      </c>
      <c r="H2189" s="4" t="s">
        <v>2257</v>
      </c>
      <c r="I2189" s="4" t="s">
        <v>75</v>
      </c>
      <c r="J2189" s="16">
        <v>1590</v>
      </c>
      <c r="K2189" s="16">
        <v>-1262.5986750000004</v>
      </c>
      <c r="L2189" s="9">
        <v>0</v>
      </c>
      <c r="M2189" s="9">
        <v>0</v>
      </c>
      <c r="N2189" s="10">
        <f>(J2189*0.83333%)*-1</f>
        <v>-13.249947000000001</v>
      </c>
      <c r="O2189" s="53">
        <f>SUM(J2189:N2189)</f>
        <v>314.15137799999957</v>
      </c>
    </row>
    <row r="2190" spans="2:15" x14ac:dyDescent="0.25">
      <c r="B2190" s="51" t="s">
        <v>21</v>
      </c>
      <c r="C2190" s="3" t="s">
        <v>250</v>
      </c>
      <c r="D2190" s="31" t="s">
        <v>2669</v>
      </c>
      <c r="E2190" s="23" t="s">
        <v>2732</v>
      </c>
      <c r="F2190" s="24">
        <v>41327</v>
      </c>
      <c r="G2190" s="3" t="s">
        <v>2361</v>
      </c>
      <c r="H2190" s="4" t="s">
        <v>2257</v>
      </c>
      <c r="I2190" s="4" t="s">
        <v>27</v>
      </c>
      <c r="J2190" s="16">
        <v>1590</v>
      </c>
      <c r="K2190" s="16">
        <v>-1262.5986750000004</v>
      </c>
      <c r="L2190" s="9">
        <v>0</v>
      </c>
      <c r="M2190" s="9">
        <v>0</v>
      </c>
      <c r="N2190" s="10">
        <f>(J2190*0.83333%)*-1</f>
        <v>-13.249947000000001</v>
      </c>
      <c r="O2190" s="53">
        <f>SUM(J2190:N2190)</f>
        <v>314.15137799999957</v>
      </c>
    </row>
    <row r="2191" spans="2:15" x14ac:dyDescent="0.25">
      <c r="B2191" s="51" t="s">
        <v>21</v>
      </c>
      <c r="C2191" s="3" t="s">
        <v>250</v>
      </c>
      <c r="D2191" s="31" t="s">
        <v>2669</v>
      </c>
      <c r="E2191" s="23" t="s">
        <v>2732</v>
      </c>
      <c r="F2191" s="24">
        <v>41327</v>
      </c>
      <c r="G2191" s="3" t="s">
        <v>2362</v>
      </c>
      <c r="H2191" s="4" t="s">
        <v>2257</v>
      </c>
      <c r="I2191" s="4" t="s">
        <v>39</v>
      </c>
      <c r="J2191" s="16">
        <v>1590</v>
      </c>
      <c r="K2191" s="16">
        <v>-1262.5986750000004</v>
      </c>
      <c r="L2191" s="9">
        <v>0</v>
      </c>
      <c r="M2191" s="9">
        <v>0</v>
      </c>
      <c r="N2191" s="10">
        <f>(J2191*0.83333%)*-1</f>
        <v>-13.249947000000001</v>
      </c>
      <c r="O2191" s="53">
        <f>SUM(J2191:N2191)</f>
        <v>314.15137799999957</v>
      </c>
    </row>
    <row r="2192" spans="2:15" x14ac:dyDescent="0.25">
      <c r="B2192" s="51" t="s">
        <v>21</v>
      </c>
      <c r="C2192" s="3" t="s">
        <v>250</v>
      </c>
      <c r="D2192" s="31" t="s">
        <v>2669</v>
      </c>
      <c r="E2192" s="23" t="s">
        <v>2732</v>
      </c>
      <c r="F2192" s="24">
        <v>41327</v>
      </c>
      <c r="G2192" s="3" t="s">
        <v>2363</v>
      </c>
      <c r="H2192" s="4" t="s">
        <v>2257</v>
      </c>
      <c r="I2192" s="4" t="s">
        <v>42</v>
      </c>
      <c r="J2192" s="16">
        <v>1590</v>
      </c>
      <c r="K2192" s="16">
        <v>-1262.5986750000004</v>
      </c>
      <c r="L2192" s="9">
        <v>0</v>
      </c>
      <c r="M2192" s="9">
        <v>0</v>
      </c>
      <c r="N2192" s="10">
        <f>(J2192*0.83333%)*-1</f>
        <v>-13.249947000000001</v>
      </c>
      <c r="O2192" s="53">
        <f>SUM(J2192:N2192)</f>
        <v>314.15137799999957</v>
      </c>
    </row>
    <row r="2193" spans="2:15" x14ac:dyDescent="0.25">
      <c r="B2193" s="51" t="s">
        <v>21</v>
      </c>
      <c r="C2193" s="3" t="s">
        <v>250</v>
      </c>
      <c r="D2193" s="31" t="s">
        <v>2669</v>
      </c>
      <c r="E2193" s="23" t="s">
        <v>2732</v>
      </c>
      <c r="F2193" s="24">
        <v>41327</v>
      </c>
      <c r="G2193" s="3" t="s">
        <v>2364</v>
      </c>
      <c r="H2193" s="4" t="s">
        <v>2257</v>
      </c>
      <c r="I2193" s="4" t="s">
        <v>39</v>
      </c>
      <c r="J2193" s="16">
        <v>1590</v>
      </c>
      <c r="K2193" s="16">
        <v>-1262.5986750000004</v>
      </c>
      <c r="L2193" s="9">
        <v>0</v>
      </c>
      <c r="M2193" s="9">
        <v>0</v>
      </c>
      <c r="N2193" s="10">
        <f>(J2193*0.83333%)*-1</f>
        <v>-13.249947000000001</v>
      </c>
      <c r="O2193" s="53">
        <f>SUM(J2193:N2193)</f>
        <v>314.15137799999957</v>
      </c>
    </row>
    <row r="2194" spans="2:15" x14ac:dyDescent="0.25">
      <c r="B2194" s="51" t="s">
        <v>21</v>
      </c>
      <c r="C2194" s="3" t="s">
        <v>250</v>
      </c>
      <c r="D2194" s="31" t="s">
        <v>2669</v>
      </c>
      <c r="E2194" s="23" t="s">
        <v>2732</v>
      </c>
      <c r="F2194" s="24">
        <v>41327</v>
      </c>
      <c r="G2194" s="3" t="s">
        <v>2365</v>
      </c>
      <c r="H2194" s="4" t="s">
        <v>2257</v>
      </c>
      <c r="I2194" s="4" t="s">
        <v>66</v>
      </c>
      <c r="J2194" s="16">
        <v>1590</v>
      </c>
      <c r="K2194" s="16">
        <v>-1262.5986750000004</v>
      </c>
      <c r="L2194" s="9">
        <v>0</v>
      </c>
      <c r="M2194" s="9">
        <v>0</v>
      </c>
      <c r="N2194" s="10">
        <f>(J2194*0.83333%)*-1</f>
        <v>-13.249947000000001</v>
      </c>
      <c r="O2194" s="53">
        <f>SUM(J2194:N2194)</f>
        <v>314.15137799999957</v>
      </c>
    </row>
    <row r="2195" spans="2:15" x14ac:dyDescent="0.25">
      <c r="B2195" s="51" t="s">
        <v>21</v>
      </c>
      <c r="C2195" s="3" t="s">
        <v>250</v>
      </c>
      <c r="D2195" s="31" t="s">
        <v>2669</v>
      </c>
      <c r="E2195" s="23" t="s">
        <v>2732</v>
      </c>
      <c r="F2195" s="24">
        <v>41327</v>
      </c>
      <c r="G2195" s="3" t="s">
        <v>2366</v>
      </c>
      <c r="H2195" s="4" t="s">
        <v>2257</v>
      </c>
      <c r="I2195" s="4" t="s">
        <v>42</v>
      </c>
      <c r="J2195" s="16">
        <v>1590</v>
      </c>
      <c r="K2195" s="16">
        <v>-1262.5986750000004</v>
      </c>
      <c r="L2195" s="9">
        <v>0</v>
      </c>
      <c r="M2195" s="9">
        <v>0</v>
      </c>
      <c r="N2195" s="10">
        <f>(J2195*0.83333%)*-1</f>
        <v>-13.249947000000001</v>
      </c>
      <c r="O2195" s="53">
        <f>SUM(J2195:N2195)</f>
        <v>314.15137799999957</v>
      </c>
    </row>
    <row r="2196" spans="2:15" x14ac:dyDescent="0.25">
      <c r="B2196" s="51" t="s">
        <v>21</v>
      </c>
      <c r="C2196" s="3" t="s">
        <v>250</v>
      </c>
      <c r="D2196" s="31" t="s">
        <v>2669</v>
      </c>
      <c r="E2196" s="23" t="s">
        <v>2732</v>
      </c>
      <c r="F2196" s="24">
        <v>41327</v>
      </c>
      <c r="G2196" s="3" t="s">
        <v>2367</v>
      </c>
      <c r="H2196" s="4" t="s">
        <v>2257</v>
      </c>
      <c r="I2196" s="4" t="s">
        <v>42</v>
      </c>
      <c r="J2196" s="16">
        <v>1590</v>
      </c>
      <c r="K2196" s="16">
        <v>-1262.5986750000004</v>
      </c>
      <c r="L2196" s="9">
        <v>0</v>
      </c>
      <c r="M2196" s="9">
        <v>0</v>
      </c>
      <c r="N2196" s="10">
        <f>(J2196*0.83333%)*-1</f>
        <v>-13.249947000000001</v>
      </c>
      <c r="O2196" s="53">
        <f>SUM(J2196:N2196)</f>
        <v>314.15137799999957</v>
      </c>
    </row>
    <row r="2197" spans="2:15" x14ac:dyDescent="0.25">
      <c r="B2197" s="51" t="s">
        <v>21</v>
      </c>
      <c r="C2197" s="3" t="s">
        <v>250</v>
      </c>
      <c r="D2197" s="31" t="s">
        <v>2669</v>
      </c>
      <c r="E2197" s="23" t="s">
        <v>2732</v>
      </c>
      <c r="F2197" s="24">
        <v>41327</v>
      </c>
      <c r="G2197" s="3" t="s">
        <v>2368</v>
      </c>
      <c r="H2197" s="4" t="s">
        <v>2257</v>
      </c>
      <c r="I2197" s="4" t="s">
        <v>482</v>
      </c>
      <c r="J2197" s="16">
        <v>1590</v>
      </c>
      <c r="K2197" s="16">
        <v>-1262.5986750000004</v>
      </c>
      <c r="L2197" s="9">
        <v>0</v>
      </c>
      <c r="M2197" s="9">
        <v>0</v>
      </c>
      <c r="N2197" s="10">
        <f>(J2197*0.83333%)*-1</f>
        <v>-13.249947000000001</v>
      </c>
      <c r="O2197" s="53">
        <f>SUM(J2197:N2197)</f>
        <v>314.15137799999957</v>
      </c>
    </row>
    <row r="2198" spans="2:15" x14ac:dyDescent="0.25">
      <c r="B2198" s="51" t="s">
        <v>21</v>
      </c>
      <c r="C2198" s="3" t="s">
        <v>250</v>
      </c>
      <c r="D2198" s="31" t="s">
        <v>2669</v>
      </c>
      <c r="E2198" s="23" t="s">
        <v>2732</v>
      </c>
      <c r="F2198" s="24">
        <v>41327</v>
      </c>
      <c r="G2198" s="3" t="s">
        <v>2369</v>
      </c>
      <c r="H2198" s="4" t="s">
        <v>2257</v>
      </c>
      <c r="I2198" s="4" t="s">
        <v>13</v>
      </c>
      <c r="J2198" s="16">
        <v>1590</v>
      </c>
      <c r="K2198" s="16">
        <v>-1262.5986750000004</v>
      </c>
      <c r="L2198" s="9">
        <v>0</v>
      </c>
      <c r="M2198" s="9">
        <v>0</v>
      </c>
      <c r="N2198" s="10">
        <f>(J2198*0.83333%)*-1</f>
        <v>-13.249947000000001</v>
      </c>
      <c r="O2198" s="53">
        <f>SUM(J2198:N2198)</f>
        <v>314.15137799999957</v>
      </c>
    </row>
    <row r="2199" spans="2:15" x14ac:dyDescent="0.25">
      <c r="B2199" s="51" t="s">
        <v>21</v>
      </c>
      <c r="C2199" s="3" t="s">
        <v>250</v>
      </c>
      <c r="D2199" s="31" t="s">
        <v>2669</v>
      </c>
      <c r="E2199" s="23" t="s">
        <v>2732</v>
      </c>
      <c r="F2199" s="24">
        <v>41327</v>
      </c>
      <c r="G2199" s="3" t="s">
        <v>2370</v>
      </c>
      <c r="H2199" s="4" t="s">
        <v>2257</v>
      </c>
      <c r="I2199" s="4" t="s">
        <v>54</v>
      </c>
      <c r="J2199" s="16">
        <v>1590</v>
      </c>
      <c r="K2199" s="16">
        <v>-1262.5986750000004</v>
      </c>
      <c r="L2199" s="9">
        <v>0</v>
      </c>
      <c r="M2199" s="9">
        <v>0</v>
      </c>
      <c r="N2199" s="10">
        <f>(J2199*0.83333%)*-1</f>
        <v>-13.249947000000001</v>
      </c>
      <c r="O2199" s="53">
        <f>SUM(J2199:N2199)</f>
        <v>314.15137799999957</v>
      </c>
    </row>
    <row r="2200" spans="2:15" x14ac:dyDescent="0.25">
      <c r="B2200" s="51" t="s">
        <v>21</v>
      </c>
      <c r="C2200" s="3" t="s">
        <v>250</v>
      </c>
      <c r="D2200" s="31" t="s">
        <v>2669</v>
      </c>
      <c r="E2200" s="23" t="s">
        <v>2732</v>
      </c>
      <c r="F2200" s="24">
        <v>41327</v>
      </c>
      <c r="G2200" s="3" t="s">
        <v>2371</v>
      </c>
      <c r="H2200" s="4" t="s">
        <v>2257</v>
      </c>
      <c r="I2200" s="4" t="s">
        <v>75</v>
      </c>
      <c r="J2200" s="16">
        <v>1590</v>
      </c>
      <c r="K2200" s="16">
        <v>-1262.5986750000004</v>
      </c>
      <c r="L2200" s="9">
        <v>0</v>
      </c>
      <c r="M2200" s="9">
        <v>0</v>
      </c>
      <c r="N2200" s="10">
        <f>(J2200*0.83333%)*-1</f>
        <v>-13.249947000000001</v>
      </c>
      <c r="O2200" s="53">
        <f>SUM(J2200:N2200)</f>
        <v>314.15137799999957</v>
      </c>
    </row>
    <row r="2201" spans="2:15" x14ac:dyDescent="0.25">
      <c r="B2201" s="51" t="s">
        <v>21</v>
      </c>
      <c r="C2201" s="3" t="s">
        <v>250</v>
      </c>
      <c r="D2201" s="31" t="s">
        <v>2669</v>
      </c>
      <c r="E2201" s="23" t="s">
        <v>2732</v>
      </c>
      <c r="F2201" s="24">
        <v>41327</v>
      </c>
      <c r="G2201" s="3" t="s">
        <v>2372</v>
      </c>
      <c r="H2201" s="4" t="s">
        <v>2257</v>
      </c>
      <c r="I2201" s="4" t="s">
        <v>51</v>
      </c>
      <c r="J2201" s="16">
        <v>1590</v>
      </c>
      <c r="K2201" s="16">
        <v>-1262.5986750000004</v>
      </c>
      <c r="L2201" s="9">
        <v>0</v>
      </c>
      <c r="M2201" s="9">
        <v>0</v>
      </c>
      <c r="N2201" s="10">
        <f>(J2201*0.83333%)*-1</f>
        <v>-13.249947000000001</v>
      </c>
      <c r="O2201" s="53">
        <f>SUM(J2201:N2201)</f>
        <v>314.15137799999957</v>
      </c>
    </row>
    <row r="2202" spans="2:15" x14ac:dyDescent="0.25">
      <c r="B2202" s="51" t="s">
        <v>21</v>
      </c>
      <c r="C2202" s="3" t="s">
        <v>250</v>
      </c>
      <c r="D2202" s="31" t="s">
        <v>2669</v>
      </c>
      <c r="E2202" s="23" t="s">
        <v>2732</v>
      </c>
      <c r="F2202" s="24">
        <v>41327</v>
      </c>
      <c r="G2202" s="3" t="s">
        <v>2373</v>
      </c>
      <c r="H2202" s="4" t="s">
        <v>2257</v>
      </c>
      <c r="I2202" s="4" t="s">
        <v>221</v>
      </c>
      <c r="J2202" s="16">
        <v>1590</v>
      </c>
      <c r="K2202" s="16">
        <v>-1262.5986750000004</v>
      </c>
      <c r="L2202" s="9">
        <v>0</v>
      </c>
      <c r="M2202" s="9">
        <v>0</v>
      </c>
      <c r="N2202" s="10">
        <f>(J2202*0.83333%)*-1</f>
        <v>-13.249947000000001</v>
      </c>
      <c r="O2202" s="53">
        <f>SUM(J2202:N2202)</f>
        <v>314.15137799999957</v>
      </c>
    </row>
    <row r="2203" spans="2:15" x14ac:dyDescent="0.25">
      <c r="B2203" s="51" t="s">
        <v>21</v>
      </c>
      <c r="C2203" s="3" t="s">
        <v>250</v>
      </c>
      <c r="D2203" s="31" t="s">
        <v>2669</v>
      </c>
      <c r="E2203" s="23" t="s">
        <v>2732</v>
      </c>
      <c r="F2203" s="24">
        <v>41327</v>
      </c>
      <c r="G2203" s="3" t="s">
        <v>2374</v>
      </c>
      <c r="H2203" s="4" t="s">
        <v>2257</v>
      </c>
      <c r="I2203" s="4" t="s">
        <v>32</v>
      </c>
      <c r="J2203" s="16">
        <v>1590</v>
      </c>
      <c r="K2203" s="16">
        <v>-1262.5986750000004</v>
      </c>
      <c r="L2203" s="9">
        <v>0</v>
      </c>
      <c r="M2203" s="9">
        <v>0</v>
      </c>
      <c r="N2203" s="10">
        <f>(J2203*0.83333%)*-1</f>
        <v>-13.249947000000001</v>
      </c>
      <c r="O2203" s="53">
        <f>SUM(J2203:N2203)</f>
        <v>314.15137799999957</v>
      </c>
    </row>
    <row r="2204" spans="2:15" x14ac:dyDescent="0.25">
      <c r="B2204" s="51" t="s">
        <v>21</v>
      </c>
      <c r="C2204" s="3" t="s">
        <v>250</v>
      </c>
      <c r="D2204" s="31" t="s">
        <v>2669</v>
      </c>
      <c r="E2204" s="23" t="s">
        <v>2732</v>
      </c>
      <c r="F2204" s="24">
        <v>41327</v>
      </c>
      <c r="G2204" s="3" t="s">
        <v>2375</v>
      </c>
      <c r="H2204" s="4" t="s">
        <v>2257</v>
      </c>
      <c r="I2204" s="4" t="s">
        <v>66</v>
      </c>
      <c r="J2204" s="16">
        <v>1590</v>
      </c>
      <c r="K2204" s="16">
        <v>-1262.5986750000004</v>
      </c>
      <c r="L2204" s="9">
        <v>0</v>
      </c>
      <c r="M2204" s="9">
        <v>0</v>
      </c>
      <c r="N2204" s="10">
        <f>(J2204*0.83333%)*-1</f>
        <v>-13.249947000000001</v>
      </c>
      <c r="O2204" s="53">
        <f>SUM(J2204:N2204)</f>
        <v>314.15137799999957</v>
      </c>
    </row>
    <row r="2205" spans="2:15" x14ac:dyDescent="0.25">
      <c r="B2205" s="51" t="s">
        <v>21</v>
      </c>
      <c r="C2205" s="3" t="s">
        <v>250</v>
      </c>
      <c r="D2205" s="31" t="s">
        <v>2669</v>
      </c>
      <c r="E2205" s="23" t="s">
        <v>2732</v>
      </c>
      <c r="F2205" s="24">
        <v>41327</v>
      </c>
      <c r="G2205" s="3" t="s">
        <v>2376</v>
      </c>
      <c r="H2205" s="4" t="s">
        <v>2257</v>
      </c>
      <c r="I2205" s="4" t="s">
        <v>174</v>
      </c>
      <c r="J2205" s="16">
        <v>1590</v>
      </c>
      <c r="K2205" s="16">
        <v>-1262.5986750000004</v>
      </c>
      <c r="L2205" s="9">
        <v>0</v>
      </c>
      <c r="M2205" s="9">
        <v>0</v>
      </c>
      <c r="N2205" s="10">
        <f>(J2205*0.83333%)*-1</f>
        <v>-13.249947000000001</v>
      </c>
      <c r="O2205" s="53">
        <f>SUM(J2205:N2205)</f>
        <v>314.15137799999957</v>
      </c>
    </row>
    <row r="2206" spans="2:15" x14ac:dyDescent="0.25">
      <c r="B2206" s="51" t="s">
        <v>21</v>
      </c>
      <c r="C2206" s="3" t="s">
        <v>250</v>
      </c>
      <c r="D2206" s="31" t="s">
        <v>2669</v>
      </c>
      <c r="E2206" s="23" t="s">
        <v>2732</v>
      </c>
      <c r="F2206" s="24">
        <v>41327</v>
      </c>
      <c r="G2206" s="3" t="s">
        <v>2377</v>
      </c>
      <c r="H2206" s="4" t="s">
        <v>2257</v>
      </c>
      <c r="I2206" s="4" t="s">
        <v>30</v>
      </c>
      <c r="J2206" s="16">
        <v>1590</v>
      </c>
      <c r="K2206" s="16">
        <v>-1262.5986750000004</v>
      </c>
      <c r="L2206" s="9">
        <v>0</v>
      </c>
      <c r="M2206" s="9">
        <v>0</v>
      </c>
      <c r="N2206" s="10">
        <f>(J2206*0.83333%)*-1</f>
        <v>-13.249947000000001</v>
      </c>
      <c r="O2206" s="53">
        <f>SUM(J2206:N2206)</f>
        <v>314.15137799999957</v>
      </c>
    </row>
    <row r="2207" spans="2:15" x14ac:dyDescent="0.25">
      <c r="B2207" s="51" t="s">
        <v>21</v>
      </c>
      <c r="C2207" s="3" t="s">
        <v>250</v>
      </c>
      <c r="D2207" s="31" t="s">
        <v>2669</v>
      </c>
      <c r="E2207" s="23" t="s">
        <v>2732</v>
      </c>
      <c r="F2207" s="24">
        <v>41327</v>
      </c>
      <c r="G2207" s="3" t="s">
        <v>2378</v>
      </c>
      <c r="H2207" s="4" t="s">
        <v>2257</v>
      </c>
      <c r="I2207" s="4" t="s">
        <v>60</v>
      </c>
      <c r="J2207" s="16">
        <v>1590</v>
      </c>
      <c r="K2207" s="16">
        <v>-1262.5986750000004</v>
      </c>
      <c r="L2207" s="9">
        <v>0</v>
      </c>
      <c r="M2207" s="9">
        <v>0</v>
      </c>
      <c r="N2207" s="10">
        <f>(J2207*0.83333%)*-1</f>
        <v>-13.249947000000001</v>
      </c>
      <c r="O2207" s="53">
        <f>SUM(J2207:N2207)</f>
        <v>314.15137799999957</v>
      </c>
    </row>
    <row r="2208" spans="2:15" x14ac:dyDescent="0.25">
      <c r="B2208" s="51" t="s">
        <v>21</v>
      </c>
      <c r="C2208" s="3" t="s">
        <v>250</v>
      </c>
      <c r="D2208" s="31" t="s">
        <v>2669</v>
      </c>
      <c r="E2208" s="23" t="s">
        <v>2732</v>
      </c>
      <c r="F2208" s="24">
        <v>41327</v>
      </c>
      <c r="G2208" s="3" t="s">
        <v>2379</v>
      </c>
      <c r="H2208" s="4" t="s">
        <v>2257</v>
      </c>
      <c r="I2208" s="4" t="s">
        <v>42</v>
      </c>
      <c r="J2208" s="16">
        <v>1590</v>
      </c>
      <c r="K2208" s="16">
        <v>-1262.5986750000004</v>
      </c>
      <c r="L2208" s="9">
        <v>0</v>
      </c>
      <c r="M2208" s="9">
        <v>0</v>
      </c>
      <c r="N2208" s="10">
        <f>(J2208*0.83333%)*-1</f>
        <v>-13.249947000000001</v>
      </c>
      <c r="O2208" s="53">
        <f>SUM(J2208:N2208)</f>
        <v>314.15137799999957</v>
      </c>
    </row>
    <row r="2209" spans="2:15" x14ac:dyDescent="0.25">
      <c r="B2209" s="51" t="s">
        <v>21</v>
      </c>
      <c r="C2209" s="3" t="s">
        <v>250</v>
      </c>
      <c r="D2209" s="31" t="s">
        <v>2669</v>
      </c>
      <c r="E2209" s="23" t="s">
        <v>2732</v>
      </c>
      <c r="F2209" s="24">
        <v>41327</v>
      </c>
      <c r="G2209" s="3" t="s">
        <v>2380</v>
      </c>
      <c r="H2209" s="4" t="s">
        <v>2257</v>
      </c>
      <c r="I2209" s="4" t="s">
        <v>30</v>
      </c>
      <c r="J2209" s="16">
        <v>1590</v>
      </c>
      <c r="K2209" s="16">
        <v>-1262.5986750000004</v>
      </c>
      <c r="L2209" s="9">
        <v>0</v>
      </c>
      <c r="M2209" s="9">
        <v>0</v>
      </c>
      <c r="N2209" s="10">
        <f>(J2209*0.83333%)*-1</f>
        <v>-13.249947000000001</v>
      </c>
      <c r="O2209" s="53">
        <f>SUM(J2209:N2209)</f>
        <v>314.15137799999957</v>
      </c>
    </row>
    <row r="2210" spans="2:15" x14ac:dyDescent="0.25">
      <c r="B2210" s="51" t="s">
        <v>21</v>
      </c>
      <c r="C2210" s="3" t="s">
        <v>250</v>
      </c>
      <c r="D2210" s="31" t="s">
        <v>2669</v>
      </c>
      <c r="E2210" s="23" t="s">
        <v>2732</v>
      </c>
      <c r="F2210" s="24">
        <v>41327</v>
      </c>
      <c r="G2210" s="3" t="s">
        <v>2381</v>
      </c>
      <c r="H2210" s="4" t="s">
        <v>2257</v>
      </c>
      <c r="I2210" s="4" t="s">
        <v>44</v>
      </c>
      <c r="J2210" s="16">
        <v>1590</v>
      </c>
      <c r="K2210" s="16">
        <v>-1262.5986750000004</v>
      </c>
      <c r="L2210" s="9">
        <v>0</v>
      </c>
      <c r="M2210" s="9">
        <v>0</v>
      </c>
      <c r="N2210" s="10">
        <f>(J2210*0.83333%)*-1</f>
        <v>-13.249947000000001</v>
      </c>
      <c r="O2210" s="53">
        <f>SUM(J2210:N2210)</f>
        <v>314.15137799999957</v>
      </c>
    </row>
    <row r="2211" spans="2:15" x14ac:dyDescent="0.25">
      <c r="B2211" s="51" t="s">
        <v>21</v>
      </c>
      <c r="C2211" s="3" t="s">
        <v>250</v>
      </c>
      <c r="D2211" s="31" t="s">
        <v>2669</v>
      </c>
      <c r="E2211" s="23" t="s">
        <v>2732</v>
      </c>
      <c r="F2211" s="24">
        <v>41327</v>
      </c>
      <c r="G2211" s="3" t="s">
        <v>2382</v>
      </c>
      <c r="H2211" s="4" t="s">
        <v>2257</v>
      </c>
      <c r="I2211" s="4" t="s">
        <v>85</v>
      </c>
      <c r="J2211" s="16">
        <v>1590</v>
      </c>
      <c r="K2211" s="16">
        <v>-1262.5986750000004</v>
      </c>
      <c r="L2211" s="9">
        <v>0</v>
      </c>
      <c r="M2211" s="9">
        <v>0</v>
      </c>
      <c r="N2211" s="10">
        <f>(J2211*0.83333%)*-1</f>
        <v>-13.249947000000001</v>
      </c>
      <c r="O2211" s="53">
        <f>SUM(J2211:N2211)</f>
        <v>314.15137799999957</v>
      </c>
    </row>
    <row r="2212" spans="2:15" x14ac:dyDescent="0.25">
      <c r="B2212" s="51" t="s">
        <v>21</v>
      </c>
      <c r="C2212" s="3" t="s">
        <v>250</v>
      </c>
      <c r="D2212" s="31" t="s">
        <v>2669</v>
      </c>
      <c r="E2212" s="23" t="s">
        <v>2732</v>
      </c>
      <c r="F2212" s="24">
        <v>41327</v>
      </c>
      <c r="G2212" s="3" t="s">
        <v>2383</v>
      </c>
      <c r="H2212" s="4" t="s">
        <v>2257</v>
      </c>
      <c r="I2212" s="4" t="s">
        <v>54</v>
      </c>
      <c r="J2212" s="16">
        <v>1590</v>
      </c>
      <c r="K2212" s="16">
        <v>-1262.5986750000004</v>
      </c>
      <c r="L2212" s="9">
        <v>0</v>
      </c>
      <c r="M2212" s="9">
        <v>0</v>
      </c>
      <c r="N2212" s="10">
        <f>(J2212*0.83333%)*-1</f>
        <v>-13.249947000000001</v>
      </c>
      <c r="O2212" s="53">
        <f>SUM(J2212:N2212)</f>
        <v>314.15137799999957</v>
      </c>
    </row>
    <row r="2213" spans="2:15" x14ac:dyDescent="0.25">
      <c r="B2213" s="51" t="s">
        <v>21</v>
      </c>
      <c r="C2213" s="3" t="s">
        <v>250</v>
      </c>
      <c r="D2213" s="31" t="s">
        <v>2669</v>
      </c>
      <c r="E2213" s="23" t="s">
        <v>2732</v>
      </c>
      <c r="F2213" s="24">
        <v>41327</v>
      </c>
      <c r="G2213" s="3" t="s">
        <v>2384</v>
      </c>
      <c r="H2213" s="4" t="s">
        <v>2257</v>
      </c>
      <c r="I2213" s="4" t="s">
        <v>34</v>
      </c>
      <c r="J2213" s="16">
        <v>1590</v>
      </c>
      <c r="K2213" s="16">
        <v>-1262.5986750000004</v>
      </c>
      <c r="L2213" s="9">
        <v>0</v>
      </c>
      <c r="M2213" s="9">
        <v>0</v>
      </c>
      <c r="N2213" s="10">
        <f>(J2213*0.83333%)*-1</f>
        <v>-13.249947000000001</v>
      </c>
      <c r="O2213" s="53">
        <f>SUM(J2213:N2213)</f>
        <v>314.15137799999957</v>
      </c>
    </row>
    <row r="2214" spans="2:15" x14ac:dyDescent="0.25">
      <c r="B2214" s="51" t="s">
        <v>21</v>
      </c>
      <c r="C2214" s="3" t="s">
        <v>250</v>
      </c>
      <c r="D2214" s="31" t="s">
        <v>2669</v>
      </c>
      <c r="E2214" s="23" t="s">
        <v>2732</v>
      </c>
      <c r="F2214" s="24">
        <v>41327</v>
      </c>
      <c r="G2214" s="3" t="s">
        <v>2385</v>
      </c>
      <c r="H2214" s="4" t="s">
        <v>2257</v>
      </c>
      <c r="I2214" s="4" t="s">
        <v>66</v>
      </c>
      <c r="J2214" s="16">
        <v>1590</v>
      </c>
      <c r="K2214" s="16">
        <v>-1262.5986750000004</v>
      </c>
      <c r="L2214" s="9">
        <v>0</v>
      </c>
      <c r="M2214" s="9">
        <v>0</v>
      </c>
      <c r="N2214" s="10">
        <f>(J2214*0.83333%)*-1</f>
        <v>-13.249947000000001</v>
      </c>
      <c r="O2214" s="53">
        <f>SUM(J2214:N2214)</f>
        <v>314.15137799999957</v>
      </c>
    </row>
    <row r="2215" spans="2:15" x14ac:dyDescent="0.25">
      <c r="B2215" s="51" t="s">
        <v>21</v>
      </c>
      <c r="C2215" s="3" t="s">
        <v>250</v>
      </c>
      <c r="D2215" s="31" t="s">
        <v>2669</v>
      </c>
      <c r="E2215" s="23" t="s">
        <v>2732</v>
      </c>
      <c r="F2215" s="24">
        <v>41327</v>
      </c>
      <c r="G2215" s="3" t="s">
        <v>2386</v>
      </c>
      <c r="H2215" s="4" t="s">
        <v>2257</v>
      </c>
      <c r="I2215" s="4" t="s">
        <v>39</v>
      </c>
      <c r="J2215" s="16">
        <v>1590</v>
      </c>
      <c r="K2215" s="16">
        <v>-1262.5986750000004</v>
      </c>
      <c r="L2215" s="9">
        <v>0</v>
      </c>
      <c r="M2215" s="9">
        <v>0</v>
      </c>
      <c r="N2215" s="10">
        <f>(J2215*0.83333%)*-1</f>
        <v>-13.249947000000001</v>
      </c>
      <c r="O2215" s="53">
        <f>SUM(J2215:N2215)</f>
        <v>314.15137799999957</v>
      </c>
    </row>
    <row r="2216" spans="2:15" x14ac:dyDescent="0.25">
      <c r="B2216" s="51" t="s">
        <v>21</v>
      </c>
      <c r="C2216" s="3" t="s">
        <v>250</v>
      </c>
      <c r="D2216" s="31" t="s">
        <v>2669</v>
      </c>
      <c r="E2216" s="23" t="s">
        <v>2732</v>
      </c>
      <c r="F2216" s="24">
        <v>41327</v>
      </c>
      <c r="G2216" s="3" t="s">
        <v>2387</v>
      </c>
      <c r="H2216" s="4" t="s">
        <v>2257</v>
      </c>
      <c r="I2216" s="4" t="s">
        <v>39</v>
      </c>
      <c r="J2216" s="16">
        <v>1590</v>
      </c>
      <c r="K2216" s="16">
        <v>-1262.5986750000004</v>
      </c>
      <c r="L2216" s="9">
        <v>0</v>
      </c>
      <c r="M2216" s="9">
        <v>0</v>
      </c>
      <c r="N2216" s="10">
        <f>(J2216*0.83333%)*-1</f>
        <v>-13.249947000000001</v>
      </c>
      <c r="O2216" s="53">
        <f>SUM(J2216:N2216)</f>
        <v>314.15137799999957</v>
      </c>
    </row>
    <row r="2217" spans="2:15" x14ac:dyDescent="0.25">
      <c r="B2217" s="51" t="s">
        <v>21</v>
      </c>
      <c r="C2217" s="3" t="s">
        <v>250</v>
      </c>
      <c r="D2217" s="31" t="s">
        <v>2669</v>
      </c>
      <c r="E2217" s="23" t="s">
        <v>2732</v>
      </c>
      <c r="F2217" s="24">
        <v>41327</v>
      </c>
      <c r="G2217" s="3" t="s">
        <v>2388</v>
      </c>
      <c r="H2217" s="4" t="s">
        <v>2257</v>
      </c>
      <c r="I2217" s="4" t="s">
        <v>39</v>
      </c>
      <c r="J2217" s="16">
        <v>1590</v>
      </c>
      <c r="K2217" s="16">
        <v>-1262.5986750000004</v>
      </c>
      <c r="L2217" s="9">
        <v>0</v>
      </c>
      <c r="M2217" s="9">
        <v>0</v>
      </c>
      <c r="N2217" s="10">
        <f>(J2217*0.83333%)*-1</f>
        <v>-13.249947000000001</v>
      </c>
      <c r="O2217" s="53">
        <f>SUM(J2217:N2217)</f>
        <v>314.15137799999957</v>
      </c>
    </row>
    <row r="2218" spans="2:15" x14ac:dyDescent="0.25">
      <c r="B2218" s="51" t="s">
        <v>21</v>
      </c>
      <c r="C2218" s="3" t="s">
        <v>250</v>
      </c>
      <c r="D2218" s="31" t="s">
        <v>2669</v>
      </c>
      <c r="E2218" s="23" t="s">
        <v>2732</v>
      </c>
      <c r="F2218" s="24">
        <v>41327</v>
      </c>
      <c r="G2218" s="3" t="s">
        <v>2389</v>
      </c>
      <c r="H2218" s="4" t="s">
        <v>2257</v>
      </c>
      <c r="I2218" s="4" t="s">
        <v>39</v>
      </c>
      <c r="J2218" s="16">
        <v>1590</v>
      </c>
      <c r="K2218" s="16">
        <v>-1262.5986750000004</v>
      </c>
      <c r="L2218" s="9">
        <v>0</v>
      </c>
      <c r="M2218" s="9">
        <v>0</v>
      </c>
      <c r="N2218" s="10">
        <f>(J2218*0.83333%)*-1</f>
        <v>-13.249947000000001</v>
      </c>
      <c r="O2218" s="53">
        <f>SUM(J2218:N2218)</f>
        <v>314.15137799999957</v>
      </c>
    </row>
    <row r="2219" spans="2:15" x14ac:dyDescent="0.25">
      <c r="B2219" s="51" t="s">
        <v>21</v>
      </c>
      <c r="C2219" s="3" t="s">
        <v>250</v>
      </c>
      <c r="D2219" s="31" t="s">
        <v>2669</v>
      </c>
      <c r="E2219" s="23" t="s">
        <v>2732</v>
      </c>
      <c r="F2219" s="24">
        <v>41327</v>
      </c>
      <c r="G2219" s="3" t="s">
        <v>2390</v>
      </c>
      <c r="H2219" s="4" t="s">
        <v>2257</v>
      </c>
      <c r="I2219" s="4" t="s">
        <v>39</v>
      </c>
      <c r="J2219" s="16">
        <v>1590</v>
      </c>
      <c r="K2219" s="16">
        <v>-1262.5986750000004</v>
      </c>
      <c r="L2219" s="9">
        <v>0</v>
      </c>
      <c r="M2219" s="9">
        <v>0</v>
      </c>
      <c r="N2219" s="10">
        <f>(J2219*0.83333%)*-1</f>
        <v>-13.249947000000001</v>
      </c>
      <c r="O2219" s="53">
        <f>SUM(J2219:N2219)</f>
        <v>314.15137799999957</v>
      </c>
    </row>
    <row r="2220" spans="2:15" x14ac:dyDescent="0.25">
      <c r="B2220" s="51" t="s">
        <v>21</v>
      </c>
      <c r="C2220" s="3" t="s">
        <v>250</v>
      </c>
      <c r="D2220" s="31" t="s">
        <v>2669</v>
      </c>
      <c r="E2220" s="23" t="s">
        <v>2732</v>
      </c>
      <c r="F2220" s="24">
        <v>41327</v>
      </c>
      <c r="G2220" s="3" t="s">
        <v>2391</v>
      </c>
      <c r="H2220" s="4" t="s">
        <v>2257</v>
      </c>
      <c r="I2220" s="4" t="s">
        <v>75</v>
      </c>
      <c r="J2220" s="16">
        <v>1590</v>
      </c>
      <c r="K2220" s="16">
        <v>-1262.5986750000004</v>
      </c>
      <c r="L2220" s="9">
        <v>0</v>
      </c>
      <c r="M2220" s="9">
        <v>0</v>
      </c>
      <c r="N2220" s="10">
        <f>(J2220*0.83333%)*-1</f>
        <v>-13.249947000000001</v>
      </c>
      <c r="O2220" s="53">
        <f>SUM(J2220:N2220)</f>
        <v>314.15137799999957</v>
      </c>
    </row>
    <row r="2221" spans="2:15" x14ac:dyDescent="0.25">
      <c r="B2221" s="51" t="s">
        <v>21</v>
      </c>
      <c r="C2221" s="3" t="s">
        <v>250</v>
      </c>
      <c r="D2221" s="31" t="s">
        <v>2669</v>
      </c>
      <c r="E2221" s="23" t="s">
        <v>2732</v>
      </c>
      <c r="F2221" s="24">
        <v>41327</v>
      </c>
      <c r="G2221" s="3" t="s">
        <v>2392</v>
      </c>
      <c r="H2221" s="4" t="s">
        <v>2257</v>
      </c>
      <c r="I2221" s="4" t="s">
        <v>75</v>
      </c>
      <c r="J2221" s="16">
        <v>1590</v>
      </c>
      <c r="K2221" s="16">
        <v>-1262.5986750000004</v>
      </c>
      <c r="L2221" s="9">
        <v>0</v>
      </c>
      <c r="M2221" s="9">
        <v>0</v>
      </c>
      <c r="N2221" s="10">
        <f>(J2221*0.83333%)*-1</f>
        <v>-13.249947000000001</v>
      </c>
      <c r="O2221" s="53">
        <f>SUM(J2221:N2221)</f>
        <v>314.15137799999957</v>
      </c>
    </row>
    <row r="2222" spans="2:15" x14ac:dyDescent="0.25">
      <c r="B2222" s="51" t="s">
        <v>21</v>
      </c>
      <c r="C2222" s="3" t="s">
        <v>250</v>
      </c>
      <c r="D2222" s="31" t="s">
        <v>2669</v>
      </c>
      <c r="E2222" s="23" t="s">
        <v>2732</v>
      </c>
      <c r="F2222" s="24">
        <v>41327</v>
      </c>
      <c r="G2222" s="3" t="s">
        <v>2393</v>
      </c>
      <c r="H2222" s="4" t="s">
        <v>2257</v>
      </c>
      <c r="I2222" s="4" t="s">
        <v>482</v>
      </c>
      <c r="J2222" s="16">
        <v>1590</v>
      </c>
      <c r="K2222" s="16">
        <v>-1262.5986750000004</v>
      </c>
      <c r="L2222" s="9">
        <v>0</v>
      </c>
      <c r="M2222" s="9">
        <v>0</v>
      </c>
      <c r="N2222" s="10">
        <f>(J2222*0.83333%)*-1</f>
        <v>-13.249947000000001</v>
      </c>
      <c r="O2222" s="53">
        <f>SUM(J2222:N2222)</f>
        <v>314.15137799999957</v>
      </c>
    </row>
    <row r="2223" spans="2:15" x14ac:dyDescent="0.25">
      <c r="B2223" s="51" t="s">
        <v>21</v>
      </c>
      <c r="C2223" s="3" t="s">
        <v>250</v>
      </c>
      <c r="D2223" s="31" t="s">
        <v>2669</v>
      </c>
      <c r="E2223" s="23" t="s">
        <v>2732</v>
      </c>
      <c r="F2223" s="24">
        <v>41327</v>
      </c>
      <c r="G2223" s="3" t="s">
        <v>2394</v>
      </c>
      <c r="H2223" s="4" t="s">
        <v>2285</v>
      </c>
      <c r="I2223" s="4" t="s">
        <v>510</v>
      </c>
      <c r="J2223" s="16">
        <v>1590</v>
      </c>
      <c r="K2223" s="16">
        <v>-1262.5986750000004</v>
      </c>
      <c r="L2223" s="9">
        <v>0</v>
      </c>
      <c r="M2223" s="9">
        <v>0</v>
      </c>
      <c r="N2223" s="10">
        <f>(J2223*0.83333%)*-1</f>
        <v>-13.249947000000001</v>
      </c>
      <c r="O2223" s="53">
        <f>SUM(J2223:N2223)</f>
        <v>314.15137799999957</v>
      </c>
    </row>
    <row r="2224" spans="2:15" x14ac:dyDescent="0.25">
      <c r="B2224" s="51" t="s">
        <v>21</v>
      </c>
      <c r="C2224" s="3" t="s">
        <v>250</v>
      </c>
      <c r="D2224" s="31" t="s">
        <v>2669</v>
      </c>
      <c r="E2224" s="23" t="s">
        <v>2732</v>
      </c>
      <c r="F2224" s="24">
        <v>41327</v>
      </c>
      <c r="G2224" s="3" t="s">
        <v>2395</v>
      </c>
      <c r="H2224" s="4" t="s">
        <v>2257</v>
      </c>
      <c r="I2224" s="4" t="s">
        <v>75</v>
      </c>
      <c r="J2224" s="16">
        <v>1590</v>
      </c>
      <c r="K2224" s="16">
        <v>-1262.5986750000004</v>
      </c>
      <c r="L2224" s="9">
        <v>0</v>
      </c>
      <c r="M2224" s="9">
        <v>0</v>
      </c>
      <c r="N2224" s="10">
        <f>(J2224*0.83333%)*-1</f>
        <v>-13.249947000000001</v>
      </c>
      <c r="O2224" s="53">
        <f>SUM(J2224:N2224)</f>
        <v>314.15137799999957</v>
      </c>
    </row>
    <row r="2225" spans="2:15" x14ac:dyDescent="0.25">
      <c r="B2225" s="51" t="s">
        <v>21</v>
      </c>
      <c r="C2225" s="3" t="s">
        <v>250</v>
      </c>
      <c r="D2225" s="31" t="s">
        <v>2669</v>
      </c>
      <c r="E2225" s="23" t="s">
        <v>2732</v>
      </c>
      <c r="F2225" s="24">
        <v>41327</v>
      </c>
      <c r="G2225" s="3" t="s">
        <v>2396</v>
      </c>
      <c r="H2225" s="4" t="s">
        <v>2257</v>
      </c>
      <c r="I2225" s="4" t="s">
        <v>54</v>
      </c>
      <c r="J2225" s="16">
        <v>1590</v>
      </c>
      <c r="K2225" s="16">
        <v>-1262.5986750000004</v>
      </c>
      <c r="L2225" s="9">
        <v>0</v>
      </c>
      <c r="M2225" s="9">
        <v>0</v>
      </c>
      <c r="N2225" s="10">
        <f>(J2225*0.83333%)*-1</f>
        <v>-13.249947000000001</v>
      </c>
      <c r="O2225" s="53">
        <f>SUM(J2225:N2225)</f>
        <v>314.15137799999957</v>
      </c>
    </row>
    <row r="2226" spans="2:15" x14ac:dyDescent="0.25">
      <c r="B2226" s="51" t="s">
        <v>21</v>
      </c>
      <c r="C2226" s="3" t="s">
        <v>250</v>
      </c>
      <c r="D2226" s="31" t="s">
        <v>2669</v>
      </c>
      <c r="E2226" s="23" t="s">
        <v>2732</v>
      </c>
      <c r="F2226" s="24">
        <v>41327</v>
      </c>
      <c r="G2226" s="3" t="s">
        <v>2397</v>
      </c>
      <c r="H2226" s="4" t="s">
        <v>2257</v>
      </c>
      <c r="I2226" s="4" t="s">
        <v>387</v>
      </c>
      <c r="J2226" s="16">
        <v>1590</v>
      </c>
      <c r="K2226" s="16">
        <v>-1262.5986750000004</v>
      </c>
      <c r="L2226" s="9">
        <v>0</v>
      </c>
      <c r="M2226" s="9">
        <v>0</v>
      </c>
      <c r="N2226" s="10">
        <f>(J2226*0.83333%)*-1</f>
        <v>-13.249947000000001</v>
      </c>
      <c r="O2226" s="53">
        <f>SUM(J2226:N2226)</f>
        <v>314.15137799999957</v>
      </c>
    </row>
    <row r="2227" spans="2:15" x14ac:dyDescent="0.25">
      <c r="B2227" s="51" t="s">
        <v>21</v>
      </c>
      <c r="C2227" s="3" t="s">
        <v>250</v>
      </c>
      <c r="D2227" s="31" t="s">
        <v>2669</v>
      </c>
      <c r="E2227" s="23" t="s">
        <v>2732</v>
      </c>
      <c r="F2227" s="24">
        <v>41327</v>
      </c>
      <c r="G2227" s="3" t="s">
        <v>2398</v>
      </c>
      <c r="H2227" s="4" t="s">
        <v>2285</v>
      </c>
      <c r="I2227" s="4" t="s">
        <v>66</v>
      </c>
      <c r="J2227" s="16">
        <v>1590</v>
      </c>
      <c r="K2227" s="16">
        <v>-1262.5986750000004</v>
      </c>
      <c r="L2227" s="9">
        <v>0</v>
      </c>
      <c r="M2227" s="9">
        <v>0</v>
      </c>
      <c r="N2227" s="10">
        <f>(J2227*0.83333%)*-1</f>
        <v>-13.249947000000001</v>
      </c>
      <c r="O2227" s="53">
        <f>SUM(J2227:N2227)</f>
        <v>314.15137799999957</v>
      </c>
    </row>
    <row r="2228" spans="2:15" x14ac:dyDescent="0.25">
      <c r="B2228" s="51" t="s">
        <v>21</v>
      </c>
      <c r="C2228" s="3" t="s">
        <v>250</v>
      </c>
      <c r="D2228" s="31" t="s">
        <v>2669</v>
      </c>
      <c r="E2228" s="23" t="s">
        <v>2732</v>
      </c>
      <c r="F2228" s="24">
        <v>41327</v>
      </c>
      <c r="G2228" s="3" t="s">
        <v>2399</v>
      </c>
      <c r="H2228" s="4" t="s">
        <v>2257</v>
      </c>
      <c r="I2228" s="4" t="s">
        <v>39</v>
      </c>
      <c r="J2228" s="16">
        <v>1590</v>
      </c>
      <c r="K2228" s="16">
        <v>-1262.5986750000004</v>
      </c>
      <c r="L2228" s="9">
        <v>0</v>
      </c>
      <c r="M2228" s="9">
        <v>0</v>
      </c>
      <c r="N2228" s="10">
        <f>(J2228*0.83333%)*-1</f>
        <v>-13.249947000000001</v>
      </c>
      <c r="O2228" s="53">
        <f>SUM(J2228:N2228)</f>
        <v>314.15137799999957</v>
      </c>
    </row>
    <row r="2229" spans="2:15" x14ac:dyDescent="0.25">
      <c r="B2229" s="51" t="s">
        <v>21</v>
      </c>
      <c r="C2229" s="3" t="s">
        <v>250</v>
      </c>
      <c r="D2229" s="31" t="s">
        <v>2669</v>
      </c>
      <c r="E2229" s="23" t="s">
        <v>2732</v>
      </c>
      <c r="F2229" s="24">
        <v>41327</v>
      </c>
      <c r="G2229" s="3" t="s">
        <v>2400</v>
      </c>
      <c r="H2229" s="4" t="s">
        <v>2257</v>
      </c>
      <c r="I2229" s="4" t="s">
        <v>54</v>
      </c>
      <c r="J2229" s="16">
        <v>1590</v>
      </c>
      <c r="K2229" s="16">
        <v>-1262.5986750000004</v>
      </c>
      <c r="L2229" s="9">
        <v>0</v>
      </c>
      <c r="M2229" s="9">
        <v>0</v>
      </c>
      <c r="N2229" s="10">
        <f>(J2229*0.83333%)*-1</f>
        <v>-13.249947000000001</v>
      </c>
      <c r="O2229" s="53">
        <f>SUM(J2229:N2229)</f>
        <v>314.15137799999957</v>
      </c>
    </row>
    <row r="2230" spans="2:15" x14ac:dyDescent="0.25">
      <c r="B2230" s="51" t="s">
        <v>21</v>
      </c>
      <c r="C2230" s="3" t="s">
        <v>250</v>
      </c>
      <c r="D2230" s="31" t="s">
        <v>2669</v>
      </c>
      <c r="E2230" s="23" t="s">
        <v>2732</v>
      </c>
      <c r="F2230" s="24">
        <v>41327</v>
      </c>
      <c r="G2230" s="3" t="s">
        <v>2401</v>
      </c>
      <c r="H2230" s="4" t="s">
        <v>2257</v>
      </c>
      <c r="I2230" s="4" t="s">
        <v>97</v>
      </c>
      <c r="J2230" s="16">
        <v>1590</v>
      </c>
      <c r="K2230" s="16">
        <v>-1262.5986750000004</v>
      </c>
      <c r="L2230" s="9">
        <v>0</v>
      </c>
      <c r="M2230" s="9">
        <v>0</v>
      </c>
      <c r="N2230" s="10">
        <f>(J2230*0.83333%)*-1</f>
        <v>-13.249947000000001</v>
      </c>
      <c r="O2230" s="53">
        <f>SUM(J2230:N2230)</f>
        <v>314.15137799999957</v>
      </c>
    </row>
    <row r="2231" spans="2:15" x14ac:dyDescent="0.25">
      <c r="B2231" s="51" t="s">
        <v>21</v>
      </c>
      <c r="C2231" s="3" t="s">
        <v>250</v>
      </c>
      <c r="D2231" s="31" t="s">
        <v>2669</v>
      </c>
      <c r="E2231" s="23" t="s">
        <v>2732</v>
      </c>
      <c r="F2231" s="24">
        <v>41327</v>
      </c>
      <c r="G2231" s="3" t="s">
        <v>2402</v>
      </c>
      <c r="H2231" s="4" t="s">
        <v>2257</v>
      </c>
      <c r="I2231" s="4" t="s">
        <v>44</v>
      </c>
      <c r="J2231" s="16">
        <v>1590</v>
      </c>
      <c r="K2231" s="16">
        <v>-1262.5986750000004</v>
      </c>
      <c r="L2231" s="9">
        <v>0</v>
      </c>
      <c r="M2231" s="9">
        <v>0</v>
      </c>
      <c r="N2231" s="10">
        <f>(J2231*0.83333%)*-1</f>
        <v>-13.249947000000001</v>
      </c>
      <c r="O2231" s="53">
        <f>SUM(J2231:N2231)</f>
        <v>314.15137799999957</v>
      </c>
    </row>
    <row r="2232" spans="2:15" x14ac:dyDescent="0.25">
      <c r="B2232" s="51" t="s">
        <v>21</v>
      </c>
      <c r="C2232" s="3" t="s">
        <v>250</v>
      </c>
      <c r="D2232" s="31" t="s">
        <v>2669</v>
      </c>
      <c r="E2232" s="23" t="s">
        <v>2732</v>
      </c>
      <c r="F2232" s="24">
        <v>41327</v>
      </c>
      <c r="G2232" s="3" t="s">
        <v>2403</v>
      </c>
      <c r="H2232" s="4" t="s">
        <v>2257</v>
      </c>
      <c r="I2232" s="4" t="s">
        <v>39</v>
      </c>
      <c r="J2232" s="16">
        <v>1590</v>
      </c>
      <c r="K2232" s="16">
        <v>-1262.5986750000004</v>
      </c>
      <c r="L2232" s="9">
        <v>0</v>
      </c>
      <c r="M2232" s="9">
        <v>0</v>
      </c>
      <c r="N2232" s="10">
        <f>(J2232*0.83333%)*-1</f>
        <v>-13.249947000000001</v>
      </c>
      <c r="O2232" s="53">
        <f>SUM(J2232:N2232)</f>
        <v>314.15137799999957</v>
      </c>
    </row>
    <row r="2233" spans="2:15" x14ac:dyDescent="0.25">
      <c r="B2233" s="51" t="s">
        <v>21</v>
      </c>
      <c r="C2233" s="3" t="s">
        <v>250</v>
      </c>
      <c r="D2233" s="31" t="s">
        <v>2669</v>
      </c>
      <c r="E2233" s="23" t="s">
        <v>2732</v>
      </c>
      <c r="F2233" s="24">
        <v>41327</v>
      </c>
      <c r="G2233" s="3" t="s">
        <v>2404</v>
      </c>
      <c r="H2233" s="4" t="s">
        <v>2257</v>
      </c>
      <c r="I2233" s="4" t="s">
        <v>39</v>
      </c>
      <c r="J2233" s="16">
        <v>1590</v>
      </c>
      <c r="K2233" s="16">
        <v>-1262.5986750000004</v>
      </c>
      <c r="L2233" s="9">
        <v>0</v>
      </c>
      <c r="M2233" s="9">
        <v>0</v>
      </c>
      <c r="N2233" s="10">
        <f>(J2233*0.83333%)*-1</f>
        <v>-13.249947000000001</v>
      </c>
      <c r="O2233" s="53">
        <f>SUM(J2233:N2233)</f>
        <v>314.15137799999957</v>
      </c>
    </row>
    <row r="2234" spans="2:15" x14ac:dyDescent="0.25">
      <c r="B2234" s="51" t="s">
        <v>21</v>
      </c>
      <c r="C2234" s="3" t="s">
        <v>250</v>
      </c>
      <c r="D2234" s="31" t="s">
        <v>2669</v>
      </c>
      <c r="E2234" s="23" t="s">
        <v>2732</v>
      </c>
      <c r="F2234" s="24">
        <v>41327</v>
      </c>
      <c r="G2234" s="3" t="s">
        <v>2405</v>
      </c>
      <c r="H2234" s="4" t="s">
        <v>2257</v>
      </c>
      <c r="I2234" s="4" t="s">
        <v>75</v>
      </c>
      <c r="J2234" s="16">
        <v>1590</v>
      </c>
      <c r="K2234" s="16">
        <v>-1262.5986750000004</v>
      </c>
      <c r="L2234" s="9">
        <v>0</v>
      </c>
      <c r="M2234" s="9">
        <v>0</v>
      </c>
      <c r="N2234" s="10">
        <f>(J2234*0.83333%)*-1</f>
        <v>-13.249947000000001</v>
      </c>
      <c r="O2234" s="53">
        <f>SUM(J2234:N2234)</f>
        <v>314.15137799999957</v>
      </c>
    </row>
    <row r="2235" spans="2:15" x14ac:dyDescent="0.25">
      <c r="B2235" s="51" t="s">
        <v>21</v>
      </c>
      <c r="C2235" s="3" t="s">
        <v>250</v>
      </c>
      <c r="D2235" s="31" t="s">
        <v>2669</v>
      </c>
      <c r="E2235" s="23" t="s">
        <v>2732</v>
      </c>
      <c r="F2235" s="24">
        <v>41327</v>
      </c>
      <c r="G2235" s="3" t="s">
        <v>2406</v>
      </c>
      <c r="H2235" s="4" t="s">
        <v>2257</v>
      </c>
      <c r="I2235" s="4" t="s">
        <v>39</v>
      </c>
      <c r="J2235" s="16">
        <v>1590</v>
      </c>
      <c r="K2235" s="16">
        <v>-1262.5986750000004</v>
      </c>
      <c r="L2235" s="9">
        <v>0</v>
      </c>
      <c r="M2235" s="9">
        <v>0</v>
      </c>
      <c r="N2235" s="10">
        <f>(J2235*0.83333%)*-1</f>
        <v>-13.249947000000001</v>
      </c>
      <c r="O2235" s="53">
        <f>SUM(J2235:N2235)</f>
        <v>314.15137799999957</v>
      </c>
    </row>
    <row r="2236" spans="2:15" x14ac:dyDescent="0.25">
      <c r="B2236" s="51" t="s">
        <v>21</v>
      </c>
      <c r="C2236" s="3" t="s">
        <v>250</v>
      </c>
      <c r="D2236" s="31" t="s">
        <v>2669</v>
      </c>
      <c r="E2236" s="23" t="s">
        <v>2732</v>
      </c>
      <c r="F2236" s="24">
        <v>41327</v>
      </c>
      <c r="G2236" s="3" t="s">
        <v>2407</v>
      </c>
      <c r="H2236" s="4" t="s">
        <v>2257</v>
      </c>
      <c r="I2236" s="4" t="s">
        <v>75</v>
      </c>
      <c r="J2236" s="16">
        <v>1590</v>
      </c>
      <c r="K2236" s="16">
        <v>-1262.5986750000004</v>
      </c>
      <c r="L2236" s="9">
        <v>0</v>
      </c>
      <c r="M2236" s="9">
        <v>0</v>
      </c>
      <c r="N2236" s="10">
        <f>(J2236*0.83333%)*-1</f>
        <v>-13.249947000000001</v>
      </c>
      <c r="O2236" s="53">
        <f>SUM(J2236:N2236)</f>
        <v>314.15137799999957</v>
      </c>
    </row>
    <row r="2237" spans="2:15" x14ac:dyDescent="0.25">
      <c r="B2237" s="51" t="s">
        <v>21</v>
      </c>
      <c r="C2237" s="3" t="s">
        <v>250</v>
      </c>
      <c r="D2237" s="31" t="s">
        <v>2669</v>
      </c>
      <c r="E2237" s="23" t="s">
        <v>2732</v>
      </c>
      <c r="F2237" s="24">
        <v>41327</v>
      </c>
      <c r="G2237" s="3" t="s">
        <v>2408</v>
      </c>
      <c r="H2237" s="4" t="s">
        <v>2257</v>
      </c>
      <c r="I2237" s="4" t="s">
        <v>75</v>
      </c>
      <c r="J2237" s="16">
        <v>1590</v>
      </c>
      <c r="K2237" s="16">
        <v>-1262.5986750000004</v>
      </c>
      <c r="L2237" s="9">
        <v>0</v>
      </c>
      <c r="M2237" s="9">
        <v>0</v>
      </c>
      <c r="N2237" s="10">
        <f>(J2237*0.83333%)*-1</f>
        <v>-13.249947000000001</v>
      </c>
      <c r="O2237" s="53">
        <f>SUM(J2237:N2237)</f>
        <v>314.15137799999957</v>
      </c>
    </row>
    <row r="2238" spans="2:15" x14ac:dyDescent="0.25">
      <c r="B2238" s="51" t="s">
        <v>21</v>
      </c>
      <c r="C2238" s="3" t="s">
        <v>250</v>
      </c>
      <c r="D2238" s="31" t="s">
        <v>2669</v>
      </c>
      <c r="E2238" s="23" t="s">
        <v>2732</v>
      </c>
      <c r="F2238" s="24">
        <v>41327</v>
      </c>
      <c r="G2238" s="3" t="s">
        <v>2409</v>
      </c>
      <c r="H2238" s="4" t="s">
        <v>2257</v>
      </c>
      <c r="I2238" s="4" t="s">
        <v>39</v>
      </c>
      <c r="J2238" s="16">
        <v>1590</v>
      </c>
      <c r="K2238" s="16">
        <v>-1262.5986750000004</v>
      </c>
      <c r="L2238" s="9">
        <v>0</v>
      </c>
      <c r="M2238" s="9">
        <v>0</v>
      </c>
      <c r="N2238" s="10">
        <f>(J2238*0.83333%)*-1</f>
        <v>-13.249947000000001</v>
      </c>
      <c r="O2238" s="53">
        <f>SUM(J2238:N2238)</f>
        <v>314.15137799999957</v>
      </c>
    </row>
    <row r="2239" spans="2:15" x14ac:dyDescent="0.25">
      <c r="B2239" s="51" t="s">
        <v>21</v>
      </c>
      <c r="C2239" s="3" t="s">
        <v>250</v>
      </c>
      <c r="D2239" s="31" t="s">
        <v>2669</v>
      </c>
      <c r="E2239" s="23" t="s">
        <v>2732</v>
      </c>
      <c r="F2239" s="24">
        <v>41327</v>
      </c>
      <c r="G2239" s="3" t="s">
        <v>2410</v>
      </c>
      <c r="H2239" s="4" t="s">
        <v>2257</v>
      </c>
      <c r="I2239" s="4" t="s">
        <v>39</v>
      </c>
      <c r="J2239" s="16">
        <v>1590</v>
      </c>
      <c r="K2239" s="16">
        <v>-1262.5986750000004</v>
      </c>
      <c r="L2239" s="9">
        <v>0</v>
      </c>
      <c r="M2239" s="9">
        <v>0</v>
      </c>
      <c r="N2239" s="10">
        <f>(J2239*0.83333%)*-1</f>
        <v>-13.249947000000001</v>
      </c>
      <c r="O2239" s="53">
        <f>SUM(J2239:N2239)</f>
        <v>314.15137799999957</v>
      </c>
    </row>
    <row r="2240" spans="2:15" x14ac:dyDescent="0.25">
      <c r="B2240" s="51" t="s">
        <v>21</v>
      </c>
      <c r="C2240" s="3" t="s">
        <v>250</v>
      </c>
      <c r="D2240" s="31" t="s">
        <v>2669</v>
      </c>
      <c r="E2240" s="23" t="s">
        <v>2732</v>
      </c>
      <c r="F2240" s="24">
        <v>41327</v>
      </c>
      <c r="G2240" s="3" t="s">
        <v>2411</v>
      </c>
      <c r="H2240" s="4" t="s">
        <v>2257</v>
      </c>
      <c r="I2240" s="4" t="s">
        <v>39</v>
      </c>
      <c r="J2240" s="16">
        <v>1590</v>
      </c>
      <c r="K2240" s="16">
        <v>-1262.5986750000004</v>
      </c>
      <c r="L2240" s="9">
        <v>0</v>
      </c>
      <c r="M2240" s="9">
        <v>0</v>
      </c>
      <c r="N2240" s="10">
        <f>(J2240*0.83333%)*-1</f>
        <v>-13.249947000000001</v>
      </c>
      <c r="O2240" s="53">
        <f>SUM(J2240:N2240)</f>
        <v>314.15137799999957</v>
      </c>
    </row>
    <row r="2241" spans="2:15" x14ac:dyDescent="0.25">
      <c r="B2241" s="51" t="s">
        <v>21</v>
      </c>
      <c r="C2241" s="3" t="s">
        <v>250</v>
      </c>
      <c r="D2241" s="31" t="s">
        <v>2669</v>
      </c>
      <c r="E2241" s="23" t="s">
        <v>2732</v>
      </c>
      <c r="F2241" s="24">
        <v>41327</v>
      </c>
      <c r="G2241" s="3" t="s">
        <v>2412</v>
      </c>
      <c r="H2241" s="4" t="s">
        <v>2257</v>
      </c>
      <c r="I2241" s="4" t="s">
        <v>39</v>
      </c>
      <c r="J2241" s="16">
        <v>1590</v>
      </c>
      <c r="K2241" s="16">
        <v>-1262.5986750000004</v>
      </c>
      <c r="L2241" s="9">
        <v>0</v>
      </c>
      <c r="M2241" s="9">
        <v>0</v>
      </c>
      <c r="N2241" s="10">
        <f>(J2241*0.83333%)*-1</f>
        <v>-13.249947000000001</v>
      </c>
      <c r="O2241" s="53">
        <f>SUM(J2241:N2241)</f>
        <v>314.15137799999957</v>
      </c>
    </row>
    <row r="2242" spans="2:15" x14ac:dyDescent="0.25">
      <c r="B2242" s="51" t="s">
        <v>21</v>
      </c>
      <c r="C2242" s="3" t="s">
        <v>250</v>
      </c>
      <c r="D2242" s="31" t="s">
        <v>2669</v>
      </c>
      <c r="E2242" s="23" t="s">
        <v>2732</v>
      </c>
      <c r="F2242" s="24">
        <v>41330</v>
      </c>
      <c r="G2242" s="3" t="s">
        <v>2413</v>
      </c>
      <c r="H2242" s="4" t="s">
        <v>2414</v>
      </c>
      <c r="I2242" s="4" t="s">
        <v>42</v>
      </c>
      <c r="J2242" s="16">
        <v>560</v>
      </c>
      <c r="K2242" s="16">
        <v>-444.22620000000035</v>
      </c>
      <c r="L2242" s="9">
        <v>0</v>
      </c>
      <c r="M2242" s="9">
        <v>0</v>
      </c>
      <c r="N2242" s="10">
        <f>(J2242*0.83333%)*-1</f>
        <v>-4.6666480000000004</v>
      </c>
      <c r="O2242" s="53">
        <f>SUM(J2242:N2242)</f>
        <v>111.10715199999966</v>
      </c>
    </row>
    <row r="2243" spans="2:15" x14ac:dyDescent="0.25">
      <c r="B2243" s="51" t="s">
        <v>21</v>
      </c>
      <c r="C2243" s="3" t="s">
        <v>250</v>
      </c>
      <c r="D2243" s="31" t="s">
        <v>2669</v>
      </c>
      <c r="E2243" s="23" t="s">
        <v>2732</v>
      </c>
      <c r="F2243" s="24">
        <v>41330</v>
      </c>
      <c r="G2243" s="3" t="s">
        <v>2415</v>
      </c>
      <c r="H2243" s="4" t="s">
        <v>2414</v>
      </c>
      <c r="I2243" s="4" t="s">
        <v>66</v>
      </c>
      <c r="J2243" s="16">
        <v>560</v>
      </c>
      <c r="K2243" s="16">
        <v>-444.22620000000035</v>
      </c>
      <c r="L2243" s="9">
        <v>0</v>
      </c>
      <c r="M2243" s="9">
        <v>0</v>
      </c>
      <c r="N2243" s="10">
        <f>(J2243*0.83333%)*-1</f>
        <v>-4.6666480000000004</v>
      </c>
      <c r="O2243" s="53">
        <f>SUM(J2243:N2243)</f>
        <v>111.10715199999966</v>
      </c>
    </row>
    <row r="2244" spans="2:15" x14ac:dyDescent="0.25">
      <c r="B2244" s="51" t="s">
        <v>21</v>
      </c>
      <c r="C2244" s="3" t="s">
        <v>250</v>
      </c>
      <c r="D2244" s="31" t="s">
        <v>2669</v>
      </c>
      <c r="E2244" s="23" t="s">
        <v>2732</v>
      </c>
      <c r="F2244" s="24">
        <v>41330</v>
      </c>
      <c r="G2244" s="3" t="s">
        <v>2416</v>
      </c>
      <c r="H2244" s="4" t="s">
        <v>2414</v>
      </c>
      <c r="I2244" s="4" t="s">
        <v>42</v>
      </c>
      <c r="J2244" s="16">
        <v>560</v>
      </c>
      <c r="K2244" s="16">
        <v>-444.22620000000035</v>
      </c>
      <c r="L2244" s="9">
        <v>0</v>
      </c>
      <c r="M2244" s="9">
        <v>0</v>
      </c>
      <c r="N2244" s="10">
        <f>(J2244*0.83333%)*-1</f>
        <v>-4.6666480000000004</v>
      </c>
      <c r="O2244" s="53">
        <f>SUM(J2244:N2244)</f>
        <v>111.10715199999966</v>
      </c>
    </row>
    <row r="2245" spans="2:15" x14ac:dyDescent="0.25">
      <c r="B2245" s="51" t="s">
        <v>21</v>
      </c>
      <c r="C2245" s="3" t="s">
        <v>250</v>
      </c>
      <c r="D2245" s="31" t="s">
        <v>2669</v>
      </c>
      <c r="E2245" s="23" t="s">
        <v>2732</v>
      </c>
      <c r="F2245" s="24">
        <v>41330</v>
      </c>
      <c r="G2245" s="3" t="s">
        <v>2417</v>
      </c>
      <c r="H2245" s="4" t="s">
        <v>2414</v>
      </c>
      <c r="I2245" s="4" t="s">
        <v>39</v>
      </c>
      <c r="J2245" s="16">
        <v>560</v>
      </c>
      <c r="K2245" s="16">
        <v>-444.22620000000035</v>
      </c>
      <c r="L2245" s="9">
        <v>0</v>
      </c>
      <c r="M2245" s="9">
        <v>0</v>
      </c>
      <c r="N2245" s="10">
        <f>(J2245*0.83333%)*-1</f>
        <v>-4.6666480000000004</v>
      </c>
      <c r="O2245" s="53">
        <f>SUM(J2245:N2245)</f>
        <v>111.10715199999966</v>
      </c>
    </row>
    <row r="2246" spans="2:15" x14ac:dyDescent="0.25">
      <c r="B2246" s="51" t="s">
        <v>21</v>
      </c>
      <c r="C2246" s="3" t="s">
        <v>250</v>
      </c>
      <c r="D2246" s="31" t="s">
        <v>2669</v>
      </c>
      <c r="E2246" s="23" t="s">
        <v>2732</v>
      </c>
      <c r="F2246" s="24">
        <v>41330</v>
      </c>
      <c r="G2246" s="3" t="s">
        <v>2418</v>
      </c>
      <c r="H2246" s="4" t="s">
        <v>2414</v>
      </c>
      <c r="I2246" s="4" t="s">
        <v>39</v>
      </c>
      <c r="J2246" s="16">
        <v>560</v>
      </c>
      <c r="K2246" s="16">
        <v>-444.22620000000035</v>
      </c>
      <c r="L2246" s="9">
        <v>0</v>
      </c>
      <c r="M2246" s="9">
        <v>0</v>
      </c>
      <c r="N2246" s="10">
        <f>(J2246*0.83333%)*-1</f>
        <v>-4.6666480000000004</v>
      </c>
      <c r="O2246" s="53">
        <f>SUM(J2246:N2246)</f>
        <v>111.10715199999966</v>
      </c>
    </row>
    <row r="2247" spans="2:15" x14ac:dyDescent="0.25">
      <c r="B2247" s="51" t="s">
        <v>21</v>
      </c>
      <c r="C2247" s="3" t="s">
        <v>250</v>
      </c>
      <c r="D2247" s="31" t="s">
        <v>2669</v>
      </c>
      <c r="E2247" s="23" t="s">
        <v>2732</v>
      </c>
      <c r="F2247" s="24">
        <v>41331</v>
      </c>
      <c r="G2247" s="3" t="s">
        <v>2419</v>
      </c>
      <c r="H2247" s="4" t="s">
        <v>1450</v>
      </c>
      <c r="I2247" s="4" t="s">
        <v>39</v>
      </c>
      <c r="J2247" s="16">
        <v>1580</v>
      </c>
      <c r="K2247" s="16">
        <v>-1252.9253499999993</v>
      </c>
      <c r="L2247" s="9">
        <v>0</v>
      </c>
      <c r="M2247" s="9">
        <v>0</v>
      </c>
      <c r="N2247" s="10">
        <f>(J2247*0.83333%)*-1</f>
        <v>-13.166614000000001</v>
      </c>
      <c r="O2247" s="53">
        <f>SUM(J2247:N2247)</f>
        <v>313.90803600000072</v>
      </c>
    </row>
    <row r="2248" spans="2:15" x14ac:dyDescent="0.25">
      <c r="B2248" s="51" t="s">
        <v>21</v>
      </c>
      <c r="C2248" s="3" t="s">
        <v>250</v>
      </c>
      <c r="D2248" s="31" t="s">
        <v>2669</v>
      </c>
      <c r="E2248" s="23" t="s">
        <v>2732</v>
      </c>
      <c r="F2248" s="24">
        <v>41331</v>
      </c>
      <c r="G2248" s="3" t="s">
        <v>2420</v>
      </c>
      <c r="H2248" s="4" t="s">
        <v>2421</v>
      </c>
      <c r="I2248" s="4" t="s">
        <v>39</v>
      </c>
      <c r="J2248" s="16">
        <v>2390</v>
      </c>
      <c r="K2248" s="16">
        <v>-1895.2446749999988</v>
      </c>
      <c r="L2248" s="9">
        <v>0</v>
      </c>
      <c r="M2248" s="9">
        <v>0</v>
      </c>
      <c r="N2248" s="10">
        <f>(J2248*0.83333%)*-1</f>
        <v>-19.916587</v>
      </c>
      <c r="O2248" s="53">
        <f>SUM(J2248:N2248)</f>
        <v>474.83873800000123</v>
      </c>
    </row>
    <row r="2249" spans="2:15" x14ac:dyDescent="0.25">
      <c r="B2249" s="51" t="s">
        <v>21</v>
      </c>
      <c r="C2249" s="3" t="s">
        <v>250</v>
      </c>
      <c r="D2249" s="31" t="s">
        <v>2669</v>
      </c>
      <c r="E2249" s="23" t="s">
        <v>2732</v>
      </c>
      <c r="F2249" s="24">
        <v>41331</v>
      </c>
      <c r="G2249" s="3" t="s">
        <v>2422</v>
      </c>
      <c r="H2249" s="4" t="s">
        <v>2423</v>
      </c>
      <c r="I2249" s="4" t="s">
        <v>39</v>
      </c>
      <c r="J2249" s="16">
        <v>760</v>
      </c>
      <c r="K2249" s="16">
        <v>-602.67269999999962</v>
      </c>
      <c r="L2249" s="9">
        <v>0</v>
      </c>
      <c r="M2249" s="9">
        <v>0</v>
      </c>
      <c r="N2249" s="10">
        <f>(J2249*0.83333%)*-1</f>
        <v>-6.3333079999999997</v>
      </c>
      <c r="O2249" s="53">
        <f>SUM(J2249:N2249)</f>
        <v>150.99399200000039</v>
      </c>
    </row>
    <row r="2250" spans="2:15" x14ac:dyDescent="0.25">
      <c r="B2250" s="51" t="s">
        <v>21</v>
      </c>
      <c r="C2250" s="3" t="s">
        <v>250</v>
      </c>
      <c r="D2250" s="31" t="s">
        <v>2669</v>
      </c>
      <c r="E2250" s="23" t="s">
        <v>2732</v>
      </c>
      <c r="F2250" s="24">
        <v>41331</v>
      </c>
      <c r="G2250" s="3" t="s">
        <v>2424</v>
      </c>
      <c r="H2250" s="4" t="s">
        <v>2423</v>
      </c>
      <c r="I2250" s="4" t="s">
        <v>44</v>
      </c>
      <c r="J2250" s="16">
        <v>760</v>
      </c>
      <c r="K2250" s="16">
        <v>-602.67269999999962</v>
      </c>
      <c r="L2250" s="9">
        <v>0</v>
      </c>
      <c r="M2250" s="9">
        <v>0</v>
      </c>
      <c r="N2250" s="10">
        <f>(J2250*0.83333%)*-1</f>
        <v>-6.3333079999999997</v>
      </c>
      <c r="O2250" s="53">
        <f>SUM(J2250:N2250)</f>
        <v>150.99399200000039</v>
      </c>
    </row>
    <row r="2251" spans="2:15" x14ac:dyDescent="0.25">
      <c r="B2251" s="51" t="s">
        <v>21</v>
      </c>
      <c r="C2251" s="3" t="s">
        <v>250</v>
      </c>
      <c r="D2251" s="31" t="s">
        <v>2669</v>
      </c>
      <c r="E2251" s="23" t="s">
        <v>2732</v>
      </c>
      <c r="F2251" s="24">
        <v>41331</v>
      </c>
      <c r="G2251" s="3" t="s">
        <v>2425</v>
      </c>
      <c r="H2251" s="4" t="s">
        <v>1450</v>
      </c>
      <c r="I2251" s="4" t="s">
        <v>42</v>
      </c>
      <c r="J2251" s="16">
        <v>1580</v>
      </c>
      <c r="K2251" s="16">
        <v>-1252.9253499999993</v>
      </c>
      <c r="L2251" s="9">
        <v>0</v>
      </c>
      <c r="M2251" s="9">
        <v>0</v>
      </c>
      <c r="N2251" s="10">
        <f>(J2251*0.83333%)*-1</f>
        <v>-13.166614000000001</v>
      </c>
      <c r="O2251" s="53">
        <f>SUM(J2251:N2251)</f>
        <v>313.90803600000072</v>
      </c>
    </row>
    <row r="2252" spans="2:15" x14ac:dyDescent="0.25">
      <c r="B2252" s="51" t="s">
        <v>21</v>
      </c>
      <c r="C2252" s="3" t="s">
        <v>250</v>
      </c>
      <c r="D2252" s="31" t="s">
        <v>2669</v>
      </c>
      <c r="E2252" s="23" t="s">
        <v>2732</v>
      </c>
      <c r="F2252" s="24">
        <v>41331</v>
      </c>
      <c r="G2252" s="3" t="s">
        <v>2426</v>
      </c>
      <c r="H2252" s="4" t="s">
        <v>2427</v>
      </c>
      <c r="I2252" s="4" t="s">
        <v>88</v>
      </c>
      <c r="J2252" s="16">
        <v>990</v>
      </c>
      <c r="K2252" s="16">
        <v>-785.05917499999919</v>
      </c>
      <c r="L2252" s="9">
        <v>0</v>
      </c>
      <c r="M2252" s="9">
        <v>0</v>
      </c>
      <c r="N2252" s="10">
        <f>(J2252*0.83333%)*-1</f>
        <v>-8.2499669999999998</v>
      </c>
      <c r="O2252" s="53">
        <f>SUM(J2252:N2252)</f>
        <v>196.69085800000082</v>
      </c>
    </row>
    <row r="2253" spans="2:15" x14ac:dyDescent="0.25">
      <c r="B2253" s="51" t="s">
        <v>21</v>
      </c>
      <c r="C2253" s="3" t="s">
        <v>250</v>
      </c>
      <c r="D2253" s="31" t="s">
        <v>2669</v>
      </c>
      <c r="E2253" s="23" t="s">
        <v>2732</v>
      </c>
      <c r="F2253" s="24">
        <v>41331</v>
      </c>
      <c r="G2253" s="3" t="s">
        <v>2428</v>
      </c>
      <c r="H2253" s="4" t="s">
        <v>2423</v>
      </c>
      <c r="I2253" s="4" t="s">
        <v>44</v>
      </c>
      <c r="J2253" s="16">
        <v>760</v>
      </c>
      <c r="K2253" s="16">
        <v>-602.67269999999962</v>
      </c>
      <c r="L2253" s="9">
        <v>0</v>
      </c>
      <c r="M2253" s="9">
        <v>0</v>
      </c>
      <c r="N2253" s="10">
        <f>(J2253*0.83333%)*-1</f>
        <v>-6.3333079999999997</v>
      </c>
      <c r="O2253" s="53">
        <f>SUM(J2253:N2253)</f>
        <v>150.99399200000039</v>
      </c>
    </row>
    <row r="2254" spans="2:15" x14ac:dyDescent="0.25">
      <c r="B2254" s="51" t="s">
        <v>21</v>
      </c>
      <c r="C2254" s="3" t="s">
        <v>250</v>
      </c>
      <c r="D2254" s="31" t="s">
        <v>2669</v>
      </c>
      <c r="E2254" s="23" t="s">
        <v>2732</v>
      </c>
      <c r="F2254" s="24">
        <v>41331</v>
      </c>
      <c r="G2254" s="3" t="s">
        <v>2429</v>
      </c>
      <c r="H2254" s="4" t="s">
        <v>605</v>
      </c>
      <c r="I2254" s="4" t="s">
        <v>235</v>
      </c>
      <c r="J2254" s="16">
        <v>1380</v>
      </c>
      <c r="K2254" s="16">
        <v>-1094.3288499999994</v>
      </c>
      <c r="L2254" s="9">
        <v>0</v>
      </c>
      <c r="M2254" s="9">
        <v>0</v>
      </c>
      <c r="N2254" s="10">
        <f>(J2254*0.83333%)*-1</f>
        <v>-11.499954000000001</v>
      </c>
      <c r="O2254" s="53">
        <f>SUM(J2254:N2254)</f>
        <v>274.17119600000058</v>
      </c>
    </row>
    <row r="2255" spans="2:15" x14ac:dyDescent="0.25">
      <c r="B2255" s="51" t="s">
        <v>21</v>
      </c>
      <c r="C2255" s="3" t="s">
        <v>250</v>
      </c>
      <c r="D2255" s="31" t="s">
        <v>2669</v>
      </c>
      <c r="E2255" s="23" t="s">
        <v>2732</v>
      </c>
      <c r="F2255" s="24">
        <v>41331</v>
      </c>
      <c r="G2255" s="3" t="s">
        <v>2430</v>
      </c>
      <c r="H2255" s="4" t="s">
        <v>2431</v>
      </c>
      <c r="I2255" s="4" t="s">
        <v>44</v>
      </c>
      <c r="J2255" s="16">
        <v>960</v>
      </c>
      <c r="K2255" s="16">
        <v>-761.26919999999916</v>
      </c>
      <c r="L2255" s="9">
        <v>0</v>
      </c>
      <c r="M2255" s="9">
        <v>0</v>
      </c>
      <c r="N2255" s="10">
        <f>(J2255*0.83333%)*-1</f>
        <v>-7.999968</v>
      </c>
      <c r="O2255" s="53">
        <f>SUM(J2255:N2255)</f>
        <v>190.73083200000085</v>
      </c>
    </row>
    <row r="2256" spans="2:15" x14ac:dyDescent="0.25">
      <c r="B2256" s="51" t="s">
        <v>21</v>
      </c>
      <c r="C2256" s="3" t="s">
        <v>250</v>
      </c>
      <c r="D2256" s="31" t="s">
        <v>2669</v>
      </c>
      <c r="E2256" s="23" t="s">
        <v>2732</v>
      </c>
      <c r="F2256" s="24">
        <v>41331</v>
      </c>
      <c r="G2256" s="3" t="s">
        <v>2432</v>
      </c>
      <c r="H2256" s="4" t="s">
        <v>1450</v>
      </c>
      <c r="I2256" s="4" t="s">
        <v>54</v>
      </c>
      <c r="J2256" s="16">
        <v>1580</v>
      </c>
      <c r="K2256" s="16">
        <v>-1252.9253499999993</v>
      </c>
      <c r="L2256" s="9">
        <v>0</v>
      </c>
      <c r="M2256" s="9">
        <v>0</v>
      </c>
      <c r="N2256" s="10">
        <f>(J2256*0.83333%)*-1</f>
        <v>-13.166614000000001</v>
      </c>
      <c r="O2256" s="53">
        <f>SUM(J2256:N2256)</f>
        <v>313.90803600000072</v>
      </c>
    </row>
    <row r="2257" spans="2:15" x14ac:dyDescent="0.25">
      <c r="B2257" s="51" t="s">
        <v>21</v>
      </c>
      <c r="C2257" s="3" t="s">
        <v>250</v>
      </c>
      <c r="D2257" s="31" t="s">
        <v>2669</v>
      </c>
      <c r="E2257" s="23" t="s">
        <v>2732</v>
      </c>
      <c r="F2257" s="24">
        <v>41331</v>
      </c>
      <c r="G2257" s="3" t="s">
        <v>2433</v>
      </c>
      <c r="H2257" s="4" t="s">
        <v>2423</v>
      </c>
      <c r="I2257" s="4" t="s">
        <v>44</v>
      </c>
      <c r="J2257" s="16">
        <v>830</v>
      </c>
      <c r="K2257" s="16">
        <v>-658.18597500000067</v>
      </c>
      <c r="L2257" s="9">
        <v>0</v>
      </c>
      <c r="M2257" s="9">
        <v>0</v>
      </c>
      <c r="N2257" s="10">
        <f>(J2257*0.83333%)*-1</f>
        <v>-6.916639</v>
      </c>
      <c r="O2257" s="53">
        <f>SUM(J2257:N2257)</f>
        <v>164.89738599999933</v>
      </c>
    </row>
    <row r="2258" spans="2:15" x14ac:dyDescent="0.25">
      <c r="B2258" s="51" t="s">
        <v>21</v>
      </c>
      <c r="C2258" s="3" t="s">
        <v>250</v>
      </c>
      <c r="D2258" s="31" t="s">
        <v>2669</v>
      </c>
      <c r="E2258" s="23" t="s">
        <v>2732</v>
      </c>
      <c r="F2258" s="24">
        <v>41331</v>
      </c>
      <c r="G2258" s="3" t="s">
        <v>2434</v>
      </c>
      <c r="H2258" s="4" t="s">
        <v>2423</v>
      </c>
      <c r="I2258" s="4" t="s">
        <v>960</v>
      </c>
      <c r="J2258" s="16">
        <v>760</v>
      </c>
      <c r="K2258" s="16">
        <v>-602.67269999999962</v>
      </c>
      <c r="L2258" s="9">
        <v>0</v>
      </c>
      <c r="M2258" s="9">
        <v>0</v>
      </c>
      <c r="N2258" s="10">
        <f>(J2258*0.83333%)*-1</f>
        <v>-6.3333079999999997</v>
      </c>
      <c r="O2258" s="53">
        <f>SUM(J2258:N2258)</f>
        <v>150.99399200000039</v>
      </c>
    </row>
    <row r="2259" spans="2:15" x14ac:dyDescent="0.25">
      <c r="B2259" s="51" t="s">
        <v>21</v>
      </c>
      <c r="C2259" s="3" t="s">
        <v>250</v>
      </c>
      <c r="D2259" s="31" t="s">
        <v>2669</v>
      </c>
      <c r="E2259" s="23" t="s">
        <v>2732</v>
      </c>
      <c r="F2259" s="24">
        <v>41331</v>
      </c>
      <c r="G2259" s="3" t="s">
        <v>2435</v>
      </c>
      <c r="H2259" s="4" t="s">
        <v>1450</v>
      </c>
      <c r="I2259" s="4" t="s">
        <v>226</v>
      </c>
      <c r="J2259" s="16">
        <v>1580</v>
      </c>
      <c r="K2259" s="16">
        <v>-1252.9253499999993</v>
      </c>
      <c r="L2259" s="9">
        <v>0</v>
      </c>
      <c r="M2259" s="9">
        <v>0</v>
      </c>
      <c r="N2259" s="10">
        <f>(J2259*0.83333%)*-1</f>
        <v>-13.166614000000001</v>
      </c>
      <c r="O2259" s="53">
        <f>SUM(J2259:N2259)</f>
        <v>313.90803600000072</v>
      </c>
    </row>
    <row r="2260" spans="2:15" x14ac:dyDescent="0.25">
      <c r="B2260" s="51" t="s">
        <v>21</v>
      </c>
      <c r="C2260" s="3" t="s">
        <v>250</v>
      </c>
      <c r="D2260" s="31" t="s">
        <v>2669</v>
      </c>
      <c r="E2260" s="23" t="s">
        <v>2732</v>
      </c>
      <c r="F2260" s="24">
        <v>41331</v>
      </c>
      <c r="G2260" s="3" t="s">
        <v>2436</v>
      </c>
      <c r="H2260" s="4" t="s">
        <v>2431</v>
      </c>
      <c r="I2260" s="4" t="s">
        <v>30</v>
      </c>
      <c r="J2260" s="16">
        <v>960</v>
      </c>
      <c r="K2260" s="16">
        <v>-761.26919999999916</v>
      </c>
      <c r="L2260" s="9">
        <v>0</v>
      </c>
      <c r="M2260" s="9">
        <v>0</v>
      </c>
      <c r="N2260" s="10">
        <f>(J2260*0.83333%)*-1</f>
        <v>-7.999968</v>
      </c>
      <c r="O2260" s="53">
        <f>SUM(J2260:N2260)</f>
        <v>190.73083200000085</v>
      </c>
    </row>
    <row r="2261" spans="2:15" x14ac:dyDescent="0.25">
      <c r="B2261" s="51" t="s">
        <v>21</v>
      </c>
      <c r="C2261" s="3" t="s">
        <v>250</v>
      </c>
      <c r="D2261" s="31" t="s">
        <v>2669</v>
      </c>
      <c r="E2261" s="23" t="s">
        <v>2732</v>
      </c>
      <c r="F2261" s="24">
        <v>41331</v>
      </c>
      <c r="G2261" s="3" t="s">
        <v>2437</v>
      </c>
      <c r="H2261" s="4" t="s">
        <v>2423</v>
      </c>
      <c r="I2261" s="4" t="s">
        <v>66</v>
      </c>
      <c r="J2261" s="16">
        <v>760</v>
      </c>
      <c r="K2261" s="16">
        <v>-602.67269999999962</v>
      </c>
      <c r="L2261" s="9">
        <v>0</v>
      </c>
      <c r="M2261" s="9">
        <v>0</v>
      </c>
      <c r="N2261" s="10">
        <f>(J2261*0.83333%)*-1</f>
        <v>-6.3333079999999997</v>
      </c>
      <c r="O2261" s="53">
        <f>SUM(J2261:N2261)</f>
        <v>150.99399200000039</v>
      </c>
    </row>
    <row r="2262" spans="2:15" x14ac:dyDescent="0.25">
      <c r="B2262" s="51" t="s">
        <v>21</v>
      </c>
      <c r="C2262" s="3" t="s">
        <v>250</v>
      </c>
      <c r="D2262" s="31" t="s">
        <v>2669</v>
      </c>
      <c r="E2262" s="23" t="s">
        <v>2732</v>
      </c>
      <c r="F2262" s="24">
        <v>41331</v>
      </c>
      <c r="G2262" s="3" t="s">
        <v>2438</v>
      </c>
      <c r="H2262" s="4" t="s">
        <v>1438</v>
      </c>
      <c r="I2262" s="4" t="s">
        <v>66</v>
      </c>
      <c r="J2262" s="16">
        <v>1910</v>
      </c>
      <c r="K2262" s="16">
        <v>-1514.6150749999979</v>
      </c>
      <c r="L2262" s="9">
        <v>0</v>
      </c>
      <c r="M2262" s="9">
        <v>0</v>
      </c>
      <c r="N2262" s="10">
        <f>(J2262*0.83333%)*-1</f>
        <v>-15.916603</v>
      </c>
      <c r="O2262" s="53">
        <f>SUM(J2262:N2262)</f>
        <v>379.4683220000021</v>
      </c>
    </row>
    <row r="2263" spans="2:15" x14ac:dyDescent="0.25">
      <c r="B2263" s="51" t="s">
        <v>21</v>
      </c>
      <c r="C2263" s="3" t="s">
        <v>250</v>
      </c>
      <c r="D2263" s="31" t="s">
        <v>2669</v>
      </c>
      <c r="E2263" s="23" t="s">
        <v>2732</v>
      </c>
      <c r="F2263" s="24">
        <v>41331</v>
      </c>
      <c r="G2263" s="3" t="s">
        <v>2439</v>
      </c>
      <c r="H2263" s="4" t="s">
        <v>2440</v>
      </c>
      <c r="I2263" s="4" t="s">
        <v>54</v>
      </c>
      <c r="J2263" s="16">
        <v>2580</v>
      </c>
      <c r="K2263" s="16">
        <v>-2045.9178499999998</v>
      </c>
      <c r="L2263" s="9">
        <v>0</v>
      </c>
      <c r="M2263" s="9">
        <v>0</v>
      </c>
      <c r="N2263" s="10">
        <f>(J2263*0.83333%)*-1</f>
        <v>-21.499914</v>
      </c>
      <c r="O2263" s="53">
        <f>SUM(J2263:N2263)</f>
        <v>512.58223600000019</v>
      </c>
    </row>
    <row r="2264" spans="2:15" x14ac:dyDescent="0.25">
      <c r="B2264" s="51" t="s">
        <v>21</v>
      </c>
      <c r="C2264" s="3" t="s">
        <v>250</v>
      </c>
      <c r="D2264" s="31" t="s">
        <v>2669</v>
      </c>
      <c r="E2264" s="23" t="s">
        <v>2732</v>
      </c>
      <c r="F2264" s="24">
        <v>41331</v>
      </c>
      <c r="G2264" s="3" t="s">
        <v>2441</v>
      </c>
      <c r="H2264" s="4" t="s">
        <v>1450</v>
      </c>
      <c r="I2264" s="4" t="s">
        <v>39</v>
      </c>
      <c r="J2264" s="16">
        <v>1580</v>
      </c>
      <c r="K2264" s="16">
        <v>-1252.9253499999993</v>
      </c>
      <c r="L2264" s="9">
        <v>0</v>
      </c>
      <c r="M2264" s="9">
        <v>0</v>
      </c>
      <c r="N2264" s="10">
        <f>(J2264*0.83333%)*-1</f>
        <v>-13.166614000000001</v>
      </c>
      <c r="O2264" s="53">
        <f>SUM(J2264:N2264)</f>
        <v>313.90803600000072</v>
      </c>
    </row>
    <row r="2265" spans="2:15" x14ac:dyDescent="0.25">
      <c r="B2265" s="51" t="s">
        <v>21</v>
      </c>
      <c r="C2265" s="3" t="s">
        <v>250</v>
      </c>
      <c r="D2265" s="31" t="s">
        <v>2669</v>
      </c>
      <c r="E2265" s="23" t="s">
        <v>2732</v>
      </c>
      <c r="F2265" s="24">
        <v>41331</v>
      </c>
      <c r="G2265" s="3" t="s">
        <v>2442</v>
      </c>
      <c r="H2265" s="4" t="s">
        <v>1438</v>
      </c>
      <c r="I2265" s="4" t="s">
        <v>39</v>
      </c>
      <c r="J2265" s="16">
        <v>1910</v>
      </c>
      <c r="K2265" s="16">
        <v>-1514.6150749999979</v>
      </c>
      <c r="L2265" s="9">
        <v>0</v>
      </c>
      <c r="M2265" s="9">
        <v>0</v>
      </c>
      <c r="N2265" s="10">
        <f>(J2265*0.83333%)*-1</f>
        <v>-15.916603</v>
      </c>
      <c r="O2265" s="53">
        <f>SUM(J2265:N2265)</f>
        <v>379.4683220000021</v>
      </c>
    </row>
    <row r="2266" spans="2:15" x14ac:dyDescent="0.25">
      <c r="B2266" s="51" t="s">
        <v>21</v>
      </c>
      <c r="C2266" s="3" t="s">
        <v>250</v>
      </c>
      <c r="D2266" s="31" t="s">
        <v>2669</v>
      </c>
      <c r="E2266" s="23" t="s">
        <v>2732</v>
      </c>
      <c r="F2266" s="24">
        <v>41331</v>
      </c>
      <c r="G2266" s="3" t="s">
        <v>2443</v>
      </c>
      <c r="H2266" s="4" t="s">
        <v>2431</v>
      </c>
      <c r="I2266" s="4" t="s">
        <v>39</v>
      </c>
      <c r="J2266" s="16">
        <v>960</v>
      </c>
      <c r="K2266" s="16">
        <v>-761.26919999999916</v>
      </c>
      <c r="L2266" s="9">
        <v>0</v>
      </c>
      <c r="M2266" s="9">
        <v>0</v>
      </c>
      <c r="N2266" s="10">
        <f>(J2266*0.83333%)*-1</f>
        <v>-7.999968</v>
      </c>
      <c r="O2266" s="53">
        <f>SUM(J2266:N2266)</f>
        <v>190.73083200000085</v>
      </c>
    </row>
    <row r="2267" spans="2:15" x14ac:dyDescent="0.25">
      <c r="B2267" s="51" t="s">
        <v>21</v>
      </c>
      <c r="C2267" s="3" t="s">
        <v>250</v>
      </c>
      <c r="D2267" s="31" t="s">
        <v>2669</v>
      </c>
      <c r="E2267" s="23" t="s">
        <v>2732</v>
      </c>
      <c r="F2267" s="24">
        <v>41331</v>
      </c>
      <c r="G2267" s="3" t="s">
        <v>2444</v>
      </c>
      <c r="H2267" s="4" t="s">
        <v>1450</v>
      </c>
      <c r="I2267" s="4" t="s">
        <v>75</v>
      </c>
      <c r="J2267" s="16">
        <v>1580</v>
      </c>
      <c r="K2267" s="16">
        <v>-1252.9253499999993</v>
      </c>
      <c r="L2267" s="9">
        <v>0</v>
      </c>
      <c r="M2267" s="9">
        <v>0</v>
      </c>
      <c r="N2267" s="10">
        <f>(J2267*0.83333%)*-1</f>
        <v>-13.166614000000001</v>
      </c>
      <c r="O2267" s="53">
        <f>SUM(J2267:N2267)</f>
        <v>313.90803600000072</v>
      </c>
    </row>
    <row r="2268" spans="2:15" x14ac:dyDescent="0.25">
      <c r="B2268" s="51" t="s">
        <v>21</v>
      </c>
      <c r="C2268" s="3" t="s">
        <v>250</v>
      </c>
      <c r="D2268" s="31" t="s">
        <v>2669</v>
      </c>
      <c r="E2268" s="23" t="s">
        <v>2732</v>
      </c>
      <c r="F2268" s="24">
        <v>41331</v>
      </c>
      <c r="G2268" s="3" t="s">
        <v>2445</v>
      </c>
      <c r="H2268" s="4" t="s">
        <v>339</v>
      </c>
      <c r="I2268" s="4" t="s">
        <v>27</v>
      </c>
      <c r="J2268" s="16">
        <v>1380</v>
      </c>
      <c r="K2268" s="16">
        <v>-1094.3288499999994</v>
      </c>
      <c r="L2268" s="9">
        <v>0</v>
      </c>
      <c r="M2268" s="9">
        <v>0</v>
      </c>
      <c r="N2268" s="10">
        <f>(J2268*0.83333%)*-1</f>
        <v>-11.499954000000001</v>
      </c>
      <c r="O2268" s="53">
        <f>SUM(J2268:N2268)</f>
        <v>274.17119600000058</v>
      </c>
    </row>
    <row r="2269" spans="2:15" x14ac:dyDescent="0.25">
      <c r="B2269" s="51" t="s">
        <v>21</v>
      </c>
      <c r="C2269" s="3" t="s">
        <v>250</v>
      </c>
      <c r="D2269" s="31" t="s">
        <v>2669</v>
      </c>
      <c r="E2269" s="23" t="s">
        <v>2732</v>
      </c>
      <c r="F2269" s="24">
        <v>41331</v>
      </c>
      <c r="G2269" s="3" t="s">
        <v>2446</v>
      </c>
      <c r="H2269" s="4" t="s">
        <v>2431</v>
      </c>
      <c r="I2269" s="4" t="s">
        <v>30</v>
      </c>
      <c r="J2269" s="16">
        <v>960</v>
      </c>
      <c r="K2269" s="16">
        <v>-761.26919999999916</v>
      </c>
      <c r="L2269" s="9">
        <v>0</v>
      </c>
      <c r="M2269" s="9">
        <v>0</v>
      </c>
      <c r="N2269" s="10">
        <f>(J2269*0.83333%)*-1</f>
        <v>-7.999968</v>
      </c>
      <c r="O2269" s="53">
        <f>SUM(J2269:N2269)</f>
        <v>190.73083200000085</v>
      </c>
    </row>
    <row r="2270" spans="2:15" x14ac:dyDescent="0.25">
      <c r="B2270" s="51" t="s">
        <v>21</v>
      </c>
      <c r="C2270" s="3" t="s">
        <v>250</v>
      </c>
      <c r="D2270" s="31" t="s">
        <v>2669</v>
      </c>
      <c r="E2270" s="23" t="s">
        <v>2732</v>
      </c>
      <c r="F2270" s="24">
        <v>41331</v>
      </c>
      <c r="G2270" s="3" t="s">
        <v>2447</v>
      </c>
      <c r="H2270" s="4" t="s">
        <v>1450</v>
      </c>
      <c r="I2270" s="4" t="s">
        <v>39</v>
      </c>
      <c r="J2270" s="16">
        <v>1580</v>
      </c>
      <c r="K2270" s="16">
        <v>-1252.9253499999993</v>
      </c>
      <c r="L2270" s="9">
        <v>0</v>
      </c>
      <c r="M2270" s="9">
        <v>0</v>
      </c>
      <c r="N2270" s="10">
        <f>(J2270*0.83333%)*-1</f>
        <v>-13.166614000000001</v>
      </c>
      <c r="O2270" s="53">
        <f>SUM(J2270:N2270)</f>
        <v>313.90803600000072</v>
      </c>
    </row>
    <row r="2271" spans="2:15" x14ac:dyDescent="0.25">
      <c r="B2271" s="51" t="s">
        <v>21</v>
      </c>
      <c r="C2271" s="3" t="s">
        <v>250</v>
      </c>
      <c r="D2271" s="31" t="s">
        <v>2669</v>
      </c>
      <c r="E2271" s="23" t="s">
        <v>2732</v>
      </c>
      <c r="F2271" s="24">
        <v>41334</v>
      </c>
      <c r="G2271" s="3" t="s">
        <v>2448</v>
      </c>
      <c r="H2271" s="4" t="s">
        <v>2449</v>
      </c>
      <c r="I2271" s="4" t="s">
        <v>75</v>
      </c>
      <c r="J2271" s="16">
        <v>960</v>
      </c>
      <c r="K2271" s="16">
        <v>-760.4791999999992</v>
      </c>
      <c r="L2271" s="9">
        <v>0</v>
      </c>
      <c r="M2271" s="9">
        <v>0</v>
      </c>
      <c r="N2271" s="10">
        <f>(J2271*0.83333%)*-1</f>
        <v>-7.999968</v>
      </c>
      <c r="O2271" s="53">
        <f>SUM(J2271:N2271)</f>
        <v>191.52083200000081</v>
      </c>
    </row>
    <row r="2272" spans="2:15" x14ac:dyDescent="0.25">
      <c r="B2272" s="51" t="s">
        <v>21</v>
      </c>
      <c r="C2272" s="3" t="s">
        <v>250</v>
      </c>
      <c r="D2272" s="31" t="s">
        <v>2669</v>
      </c>
      <c r="E2272" s="23" t="s">
        <v>2732</v>
      </c>
      <c r="F2272" s="24">
        <v>41334</v>
      </c>
      <c r="G2272" s="3" t="s">
        <v>2450</v>
      </c>
      <c r="H2272" s="4" t="s">
        <v>2449</v>
      </c>
      <c r="I2272" s="4" t="s">
        <v>75</v>
      </c>
      <c r="J2272" s="16">
        <v>960</v>
      </c>
      <c r="K2272" s="16">
        <v>-760.4791999999992</v>
      </c>
      <c r="L2272" s="9">
        <v>0</v>
      </c>
      <c r="M2272" s="9">
        <v>0</v>
      </c>
      <c r="N2272" s="10">
        <f>(J2272*0.83333%)*-1</f>
        <v>-7.999968</v>
      </c>
      <c r="O2272" s="53">
        <f>SUM(J2272:N2272)</f>
        <v>191.52083200000081</v>
      </c>
    </row>
    <row r="2273" spans="2:15" x14ac:dyDescent="0.25">
      <c r="B2273" s="51" t="s">
        <v>21</v>
      </c>
      <c r="C2273" s="3" t="s">
        <v>250</v>
      </c>
      <c r="D2273" s="31" t="s">
        <v>2669</v>
      </c>
      <c r="E2273" s="23" t="s">
        <v>2732</v>
      </c>
      <c r="F2273" s="24">
        <v>41334</v>
      </c>
      <c r="G2273" s="3" t="s">
        <v>2451</v>
      </c>
      <c r="H2273" s="4" t="s">
        <v>2452</v>
      </c>
      <c r="I2273" s="4" t="s">
        <v>75</v>
      </c>
      <c r="J2273" s="16">
        <v>830</v>
      </c>
      <c r="K2273" s="16">
        <v>-657.49597500000073</v>
      </c>
      <c r="L2273" s="9">
        <v>0</v>
      </c>
      <c r="M2273" s="9">
        <v>0</v>
      </c>
      <c r="N2273" s="10">
        <f>(J2273*0.83333%)*-1</f>
        <v>-6.916639</v>
      </c>
      <c r="O2273" s="53">
        <f>SUM(J2273:N2273)</f>
        <v>165.58738599999927</v>
      </c>
    </row>
    <row r="2274" spans="2:15" x14ac:dyDescent="0.25">
      <c r="B2274" s="51" t="s">
        <v>21</v>
      </c>
      <c r="C2274" s="3" t="s">
        <v>250</v>
      </c>
      <c r="D2274" s="31" t="s">
        <v>2669</v>
      </c>
      <c r="E2274" s="23" t="s">
        <v>2732</v>
      </c>
      <c r="F2274" s="24">
        <v>41334</v>
      </c>
      <c r="G2274" s="3" t="s">
        <v>2453</v>
      </c>
      <c r="H2274" s="4" t="s">
        <v>2449</v>
      </c>
      <c r="I2274" s="4" t="s">
        <v>75</v>
      </c>
      <c r="J2274" s="16">
        <v>960</v>
      </c>
      <c r="K2274" s="16">
        <v>-760.4791999999992</v>
      </c>
      <c r="L2274" s="9">
        <v>0</v>
      </c>
      <c r="M2274" s="9">
        <v>0</v>
      </c>
      <c r="N2274" s="10">
        <f>(J2274*0.83333%)*-1</f>
        <v>-7.999968</v>
      </c>
      <c r="O2274" s="53">
        <f>SUM(J2274:N2274)</f>
        <v>191.52083200000081</v>
      </c>
    </row>
    <row r="2275" spans="2:15" x14ac:dyDescent="0.25">
      <c r="B2275" s="51" t="s">
        <v>21</v>
      </c>
      <c r="C2275" s="3" t="s">
        <v>250</v>
      </c>
      <c r="D2275" s="31" t="s">
        <v>2669</v>
      </c>
      <c r="E2275" s="23" t="s">
        <v>2732</v>
      </c>
      <c r="F2275" s="24">
        <v>41334</v>
      </c>
      <c r="G2275" s="3" t="s">
        <v>2454</v>
      </c>
      <c r="H2275" s="4" t="s">
        <v>2452</v>
      </c>
      <c r="I2275" s="4" t="s">
        <v>44</v>
      </c>
      <c r="J2275" s="16">
        <v>830</v>
      </c>
      <c r="K2275" s="16">
        <v>-657.49597500000073</v>
      </c>
      <c r="L2275" s="9">
        <v>0</v>
      </c>
      <c r="M2275" s="9">
        <v>0</v>
      </c>
      <c r="N2275" s="10">
        <f>(J2275*0.83333%)*-1</f>
        <v>-6.916639</v>
      </c>
      <c r="O2275" s="53">
        <f>SUM(J2275:N2275)</f>
        <v>165.58738599999927</v>
      </c>
    </row>
    <row r="2276" spans="2:15" x14ac:dyDescent="0.25">
      <c r="B2276" s="51" t="s">
        <v>21</v>
      </c>
      <c r="C2276" s="3" t="s">
        <v>250</v>
      </c>
      <c r="D2276" s="31" t="s">
        <v>2669</v>
      </c>
      <c r="E2276" s="23" t="s">
        <v>2732</v>
      </c>
      <c r="F2276" s="24">
        <v>41334</v>
      </c>
      <c r="G2276" s="3" t="s">
        <v>2455</v>
      </c>
      <c r="H2276" s="4" t="s">
        <v>605</v>
      </c>
      <c r="I2276" s="4" t="s">
        <v>88</v>
      </c>
      <c r="J2276" s="16">
        <v>1560</v>
      </c>
      <c r="K2276" s="16">
        <v>-1235.7786999999985</v>
      </c>
      <c r="L2276" s="9">
        <v>0</v>
      </c>
      <c r="M2276" s="9">
        <v>0</v>
      </c>
      <c r="N2276" s="10">
        <f>(J2276*0.83333%)*-1</f>
        <v>-12.999948</v>
      </c>
      <c r="O2276" s="53">
        <f>SUM(J2276:N2276)</f>
        <v>311.2213520000015</v>
      </c>
    </row>
    <row r="2277" spans="2:15" x14ac:dyDescent="0.25">
      <c r="B2277" s="51" t="s">
        <v>21</v>
      </c>
      <c r="C2277" s="3" t="s">
        <v>250</v>
      </c>
      <c r="D2277" s="31" t="s">
        <v>2669</v>
      </c>
      <c r="E2277" s="23" t="s">
        <v>2732</v>
      </c>
      <c r="F2277" s="24">
        <v>41334</v>
      </c>
      <c r="G2277" s="3" t="s">
        <v>2456</v>
      </c>
      <c r="H2277" s="4" t="s">
        <v>2457</v>
      </c>
      <c r="I2277" s="4" t="s">
        <v>227</v>
      </c>
      <c r="J2277" s="16">
        <v>1580</v>
      </c>
      <c r="K2277" s="16">
        <v>-1251.6253499999993</v>
      </c>
      <c r="L2277" s="9">
        <v>0</v>
      </c>
      <c r="M2277" s="9">
        <v>0</v>
      </c>
      <c r="N2277" s="10">
        <f>(J2277*0.83333%)*-1</f>
        <v>-13.166614000000001</v>
      </c>
      <c r="O2277" s="53">
        <f>SUM(J2277:N2277)</f>
        <v>315.20803600000067</v>
      </c>
    </row>
    <row r="2278" spans="2:15" x14ac:dyDescent="0.25">
      <c r="B2278" s="51" t="s">
        <v>21</v>
      </c>
      <c r="C2278" s="3" t="s">
        <v>250</v>
      </c>
      <c r="D2278" s="31" t="s">
        <v>2669</v>
      </c>
      <c r="E2278" s="23" t="s">
        <v>2732</v>
      </c>
      <c r="F2278" s="24">
        <v>41334</v>
      </c>
      <c r="G2278" s="3" t="s">
        <v>2458</v>
      </c>
      <c r="H2278" s="4" t="s">
        <v>2457</v>
      </c>
      <c r="I2278" s="4" t="s">
        <v>54</v>
      </c>
      <c r="J2278" s="16">
        <v>1580</v>
      </c>
      <c r="K2278" s="16">
        <v>-1251.6253499999993</v>
      </c>
      <c r="L2278" s="9">
        <v>0</v>
      </c>
      <c r="M2278" s="9">
        <v>0</v>
      </c>
      <c r="N2278" s="10">
        <f>(J2278*0.83333%)*-1</f>
        <v>-13.166614000000001</v>
      </c>
      <c r="O2278" s="53">
        <f>SUM(J2278:N2278)</f>
        <v>315.20803600000067</v>
      </c>
    </row>
    <row r="2279" spans="2:15" x14ac:dyDescent="0.25">
      <c r="B2279" s="51" t="s">
        <v>21</v>
      </c>
      <c r="C2279" s="3" t="s">
        <v>250</v>
      </c>
      <c r="D2279" s="31" t="s">
        <v>2669</v>
      </c>
      <c r="E2279" s="23" t="s">
        <v>2732</v>
      </c>
      <c r="F2279" s="24">
        <v>41334</v>
      </c>
      <c r="G2279" s="3" t="s">
        <v>2459</v>
      </c>
      <c r="H2279" s="4" t="s">
        <v>605</v>
      </c>
      <c r="I2279" s="4" t="s">
        <v>125</v>
      </c>
      <c r="J2279" s="16">
        <v>1560</v>
      </c>
      <c r="K2279" s="16">
        <v>-1235.7786999999985</v>
      </c>
      <c r="L2279" s="9">
        <v>0</v>
      </c>
      <c r="M2279" s="9">
        <v>0</v>
      </c>
      <c r="N2279" s="10">
        <f>(J2279*0.83333%)*-1</f>
        <v>-12.999948</v>
      </c>
      <c r="O2279" s="53">
        <f>SUM(J2279:N2279)</f>
        <v>311.2213520000015</v>
      </c>
    </row>
    <row r="2280" spans="2:15" x14ac:dyDescent="0.25">
      <c r="B2280" s="51" t="s">
        <v>21</v>
      </c>
      <c r="C2280" s="3" t="s">
        <v>250</v>
      </c>
      <c r="D2280" s="31" t="s">
        <v>2669</v>
      </c>
      <c r="E2280" s="23" t="s">
        <v>2732</v>
      </c>
      <c r="F2280" s="24">
        <v>41334</v>
      </c>
      <c r="G2280" s="3" t="s">
        <v>2460</v>
      </c>
      <c r="H2280" s="4" t="s">
        <v>2461</v>
      </c>
      <c r="I2280" s="4" t="s">
        <v>54</v>
      </c>
      <c r="J2280" s="16">
        <v>2110</v>
      </c>
      <c r="K2280" s="16">
        <v>-1671.4715749999993</v>
      </c>
      <c r="L2280" s="9">
        <v>0</v>
      </c>
      <c r="M2280" s="9">
        <v>0</v>
      </c>
      <c r="N2280" s="10">
        <f>(J2280*0.83333%)*-1</f>
        <v>-17.583262999999999</v>
      </c>
      <c r="O2280" s="53">
        <f>SUM(J2280:N2280)</f>
        <v>420.94516200000066</v>
      </c>
    </row>
    <row r="2281" spans="2:15" x14ac:dyDescent="0.25">
      <c r="B2281" s="51" t="s">
        <v>21</v>
      </c>
      <c r="C2281" s="3" t="s">
        <v>250</v>
      </c>
      <c r="D2281" s="31" t="s">
        <v>2669</v>
      </c>
      <c r="E2281" s="23" t="s">
        <v>2732</v>
      </c>
      <c r="F2281" s="24">
        <v>41334</v>
      </c>
      <c r="G2281" s="3" t="s">
        <v>2462</v>
      </c>
      <c r="H2281" s="4" t="s">
        <v>605</v>
      </c>
      <c r="I2281" s="4" t="s">
        <v>228</v>
      </c>
      <c r="J2281" s="16">
        <v>1560</v>
      </c>
      <c r="K2281" s="16">
        <v>-1235.7786999999985</v>
      </c>
      <c r="L2281" s="9">
        <v>0</v>
      </c>
      <c r="M2281" s="9">
        <v>0</v>
      </c>
      <c r="N2281" s="10">
        <f>(J2281*0.83333%)*-1</f>
        <v>-12.999948</v>
      </c>
      <c r="O2281" s="53">
        <f>SUM(J2281:N2281)</f>
        <v>311.2213520000015</v>
      </c>
    </row>
    <row r="2282" spans="2:15" x14ac:dyDescent="0.25">
      <c r="B2282" s="51" t="s">
        <v>21</v>
      </c>
      <c r="C2282" s="3" t="s">
        <v>250</v>
      </c>
      <c r="D2282" s="31" t="s">
        <v>2669</v>
      </c>
      <c r="E2282" s="23" t="s">
        <v>2732</v>
      </c>
      <c r="F2282" s="24">
        <v>41334</v>
      </c>
      <c r="G2282" s="3" t="s">
        <v>2463</v>
      </c>
      <c r="H2282" s="4" t="s">
        <v>2457</v>
      </c>
      <c r="I2282" s="4" t="s">
        <v>75</v>
      </c>
      <c r="J2282" s="16">
        <v>1580</v>
      </c>
      <c r="K2282" s="16">
        <v>-1251.6253499999993</v>
      </c>
      <c r="L2282" s="9">
        <v>0</v>
      </c>
      <c r="M2282" s="9">
        <v>0</v>
      </c>
      <c r="N2282" s="10">
        <f>(J2282*0.83333%)*-1</f>
        <v>-13.166614000000001</v>
      </c>
      <c r="O2282" s="53">
        <f>SUM(J2282:N2282)</f>
        <v>315.20803600000067</v>
      </c>
    </row>
    <row r="2283" spans="2:15" x14ac:dyDescent="0.25">
      <c r="B2283" s="51" t="s">
        <v>21</v>
      </c>
      <c r="C2283" s="3" t="s">
        <v>250</v>
      </c>
      <c r="D2283" s="31" t="s">
        <v>2669</v>
      </c>
      <c r="E2283" s="23" t="s">
        <v>2732</v>
      </c>
      <c r="F2283" s="24">
        <v>41334</v>
      </c>
      <c r="G2283" s="3" t="s">
        <v>2464</v>
      </c>
      <c r="H2283" s="4" t="s">
        <v>2452</v>
      </c>
      <c r="I2283" s="4" t="s">
        <v>75</v>
      </c>
      <c r="J2283" s="16">
        <v>910</v>
      </c>
      <c r="K2283" s="16">
        <v>-720.8725750000001</v>
      </c>
      <c r="L2283" s="9">
        <v>0</v>
      </c>
      <c r="M2283" s="9">
        <v>0</v>
      </c>
      <c r="N2283" s="10">
        <f>(J2283*0.83333%)*-1</f>
        <v>-7.5833029999999999</v>
      </c>
      <c r="O2283" s="53">
        <f>SUM(J2283:N2283)</f>
        <v>181.5441219999999</v>
      </c>
    </row>
    <row r="2284" spans="2:15" x14ac:dyDescent="0.25">
      <c r="B2284" s="51" t="s">
        <v>21</v>
      </c>
      <c r="C2284" s="3" t="s">
        <v>250</v>
      </c>
      <c r="D2284" s="31" t="s">
        <v>2669</v>
      </c>
      <c r="E2284" s="23" t="s">
        <v>2732</v>
      </c>
      <c r="F2284" s="24">
        <v>41334</v>
      </c>
      <c r="G2284" s="3" t="s">
        <v>2465</v>
      </c>
      <c r="H2284" s="4" t="s">
        <v>339</v>
      </c>
      <c r="I2284" s="4" t="s">
        <v>32</v>
      </c>
      <c r="J2284" s="16">
        <v>1380</v>
      </c>
      <c r="K2284" s="16">
        <v>-1093.1888499999993</v>
      </c>
      <c r="L2284" s="9">
        <v>0</v>
      </c>
      <c r="M2284" s="9">
        <v>0</v>
      </c>
      <c r="N2284" s="10">
        <f>(J2284*0.83333%)*-1</f>
        <v>-11.499954000000001</v>
      </c>
      <c r="O2284" s="53">
        <f>SUM(J2284:N2284)</f>
        <v>275.31119600000068</v>
      </c>
    </row>
    <row r="2285" spans="2:15" x14ac:dyDescent="0.25">
      <c r="B2285" s="51" t="s">
        <v>21</v>
      </c>
      <c r="C2285" s="3" t="s">
        <v>250</v>
      </c>
      <c r="D2285" s="31" t="s">
        <v>2669</v>
      </c>
      <c r="E2285" s="23" t="s">
        <v>2732</v>
      </c>
      <c r="F2285" s="24">
        <v>41334</v>
      </c>
      <c r="G2285" s="3" t="s">
        <v>2466</v>
      </c>
      <c r="H2285" s="4" t="s">
        <v>2457</v>
      </c>
      <c r="I2285" s="4" t="s">
        <v>482</v>
      </c>
      <c r="J2285" s="16">
        <v>1580</v>
      </c>
      <c r="K2285" s="16">
        <v>-1251.6253499999993</v>
      </c>
      <c r="L2285" s="9">
        <v>0</v>
      </c>
      <c r="M2285" s="9">
        <v>0</v>
      </c>
      <c r="N2285" s="10">
        <f>(J2285*0.83333%)*-1</f>
        <v>-13.166614000000001</v>
      </c>
      <c r="O2285" s="53">
        <f>SUM(J2285:N2285)</f>
        <v>315.20803600000067</v>
      </c>
    </row>
    <row r="2286" spans="2:15" x14ac:dyDescent="0.25">
      <c r="B2286" s="51" t="s">
        <v>21</v>
      </c>
      <c r="C2286" s="3" t="s">
        <v>250</v>
      </c>
      <c r="D2286" s="31" t="s">
        <v>2669</v>
      </c>
      <c r="E2286" s="23" t="s">
        <v>2732</v>
      </c>
      <c r="F2286" s="24">
        <v>41334</v>
      </c>
      <c r="G2286" s="3" t="s">
        <v>2467</v>
      </c>
      <c r="H2286" s="4" t="s">
        <v>2449</v>
      </c>
      <c r="I2286" s="4" t="s">
        <v>75</v>
      </c>
      <c r="J2286" s="16">
        <v>960</v>
      </c>
      <c r="K2286" s="16">
        <v>-760.4791999999992</v>
      </c>
      <c r="L2286" s="9">
        <v>0</v>
      </c>
      <c r="M2286" s="9">
        <v>0</v>
      </c>
      <c r="N2286" s="10">
        <f>(J2286*0.83333%)*-1</f>
        <v>-7.999968</v>
      </c>
      <c r="O2286" s="53">
        <f>SUM(J2286:N2286)</f>
        <v>191.52083200000081</v>
      </c>
    </row>
    <row r="2287" spans="2:15" x14ac:dyDescent="0.25">
      <c r="B2287" s="51" t="s">
        <v>21</v>
      </c>
      <c r="C2287" s="3" t="s">
        <v>250</v>
      </c>
      <c r="D2287" s="31" t="s">
        <v>2669</v>
      </c>
      <c r="E2287" s="23" t="s">
        <v>2732</v>
      </c>
      <c r="F2287" s="24">
        <v>41334</v>
      </c>
      <c r="G2287" s="3" t="s">
        <v>2468</v>
      </c>
      <c r="H2287" s="4" t="s">
        <v>2449</v>
      </c>
      <c r="I2287" s="4" t="s">
        <v>75</v>
      </c>
      <c r="J2287" s="16">
        <v>960</v>
      </c>
      <c r="K2287" s="16">
        <v>-760.4791999999992</v>
      </c>
      <c r="L2287" s="9">
        <v>0</v>
      </c>
      <c r="M2287" s="9">
        <v>0</v>
      </c>
      <c r="N2287" s="10">
        <f>(J2287*0.83333%)*-1</f>
        <v>-7.999968</v>
      </c>
      <c r="O2287" s="53">
        <f>SUM(J2287:N2287)</f>
        <v>191.52083200000081</v>
      </c>
    </row>
    <row r="2288" spans="2:15" x14ac:dyDescent="0.25">
      <c r="B2288" s="51" t="s">
        <v>21</v>
      </c>
      <c r="C2288" s="3" t="s">
        <v>250</v>
      </c>
      <c r="D2288" s="31" t="s">
        <v>2669</v>
      </c>
      <c r="E2288" s="23" t="s">
        <v>2732</v>
      </c>
      <c r="F2288" s="24">
        <v>41334</v>
      </c>
      <c r="G2288" s="3" t="s">
        <v>2469</v>
      </c>
      <c r="H2288" s="4" t="s">
        <v>2423</v>
      </c>
      <c r="I2288" s="4" t="s">
        <v>32</v>
      </c>
      <c r="J2288" s="16">
        <v>830</v>
      </c>
      <c r="K2288" s="16">
        <v>-657.49597500000073</v>
      </c>
      <c r="L2288" s="9">
        <v>0</v>
      </c>
      <c r="M2288" s="9">
        <v>0</v>
      </c>
      <c r="N2288" s="10">
        <f>(J2288*0.83333%)*-1</f>
        <v>-6.916639</v>
      </c>
      <c r="O2288" s="53">
        <f>SUM(J2288:N2288)</f>
        <v>165.58738599999927</v>
      </c>
    </row>
    <row r="2289" spans="2:15" x14ac:dyDescent="0.25">
      <c r="B2289" s="51" t="s">
        <v>21</v>
      </c>
      <c r="C2289" s="3" t="s">
        <v>250</v>
      </c>
      <c r="D2289" s="31" t="s">
        <v>2669</v>
      </c>
      <c r="E2289" s="23" t="s">
        <v>2732</v>
      </c>
      <c r="F2289" s="24">
        <v>41337</v>
      </c>
      <c r="G2289" s="3" t="s">
        <v>2470</v>
      </c>
      <c r="H2289" s="4" t="s">
        <v>2471</v>
      </c>
      <c r="I2289" s="4" t="s">
        <v>75</v>
      </c>
      <c r="J2289" s="16">
        <v>560</v>
      </c>
      <c r="K2289" s="16">
        <v>-443.15620000000035</v>
      </c>
      <c r="L2289" s="9">
        <v>0</v>
      </c>
      <c r="M2289" s="9">
        <v>0</v>
      </c>
      <c r="N2289" s="10">
        <f>(J2289*0.83333%)*-1</f>
        <v>-4.6666480000000004</v>
      </c>
      <c r="O2289" s="53">
        <f>SUM(J2289:N2289)</f>
        <v>112.17715199999965</v>
      </c>
    </row>
    <row r="2290" spans="2:15" x14ac:dyDescent="0.25">
      <c r="B2290" s="51" t="s">
        <v>21</v>
      </c>
      <c r="C2290" s="3" t="s">
        <v>250</v>
      </c>
      <c r="D2290" s="31" t="s">
        <v>2669</v>
      </c>
      <c r="E2290" s="23" t="s">
        <v>2732</v>
      </c>
      <c r="F2290" s="24">
        <v>41337</v>
      </c>
      <c r="G2290" s="3" t="s">
        <v>2472</v>
      </c>
      <c r="H2290" s="4" t="s">
        <v>2471</v>
      </c>
      <c r="I2290" s="4" t="s">
        <v>75</v>
      </c>
      <c r="J2290" s="16">
        <v>560</v>
      </c>
      <c r="K2290" s="16">
        <v>-443.15620000000035</v>
      </c>
      <c r="L2290" s="9">
        <v>0</v>
      </c>
      <c r="M2290" s="9">
        <v>0</v>
      </c>
      <c r="N2290" s="10">
        <f>(J2290*0.83333%)*-1</f>
        <v>-4.6666480000000004</v>
      </c>
      <c r="O2290" s="53">
        <f>SUM(J2290:N2290)</f>
        <v>112.17715199999965</v>
      </c>
    </row>
    <row r="2291" spans="2:15" x14ac:dyDescent="0.25">
      <c r="B2291" s="51" t="s">
        <v>21</v>
      </c>
      <c r="C2291" s="3" t="s">
        <v>250</v>
      </c>
      <c r="D2291" s="31" t="s">
        <v>2669</v>
      </c>
      <c r="E2291" s="23" t="s">
        <v>2732</v>
      </c>
      <c r="F2291" s="24">
        <v>41337</v>
      </c>
      <c r="G2291" s="3" t="s">
        <v>2473</v>
      </c>
      <c r="H2291" s="4" t="s">
        <v>2471</v>
      </c>
      <c r="I2291" s="4" t="s">
        <v>29</v>
      </c>
      <c r="J2291" s="16">
        <v>560</v>
      </c>
      <c r="K2291" s="16">
        <v>-443.15620000000035</v>
      </c>
      <c r="L2291" s="9">
        <v>0</v>
      </c>
      <c r="M2291" s="9">
        <v>0</v>
      </c>
      <c r="N2291" s="10">
        <f>(J2291*0.83333%)*-1</f>
        <v>-4.6666480000000004</v>
      </c>
      <c r="O2291" s="53">
        <f>SUM(J2291:N2291)</f>
        <v>112.17715199999965</v>
      </c>
    </row>
    <row r="2292" spans="2:15" x14ac:dyDescent="0.25">
      <c r="B2292" s="51" t="s">
        <v>21</v>
      </c>
      <c r="C2292" s="3" t="s">
        <v>250</v>
      </c>
      <c r="D2292" s="31" t="s">
        <v>2669</v>
      </c>
      <c r="E2292" s="23" t="s">
        <v>2732</v>
      </c>
      <c r="F2292" s="24">
        <v>41337</v>
      </c>
      <c r="G2292" s="3" t="s">
        <v>2474</v>
      </c>
      <c r="H2292" s="4" t="s">
        <v>2471</v>
      </c>
      <c r="I2292" s="4" t="s">
        <v>97</v>
      </c>
      <c r="J2292" s="16">
        <v>560</v>
      </c>
      <c r="K2292" s="16">
        <v>-443.15620000000035</v>
      </c>
      <c r="L2292" s="9">
        <v>0</v>
      </c>
      <c r="M2292" s="9">
        <v>0</v>
      </c>
      <c r="N2292" s="10">
        <f>(J2292*0.83333%)*-1</f>
        <v>-4.6666480000000004</v>
      </c>
      <c r="O2292" s="53">
        <f>SUM(J2292:N2292)</f>
        <v>112.17715199999965</v>
      </c>
    </row>
    <row r="2293" spans="2:15" x14ac:dyDescent="0.25">
      <c r="B2293" s="51" t="s">
        <v>21</v>
      </c>
      <c r="C2293" s="3" t="s">
        <v>250</v>
      </c>
      <c r="D2293" s="31" t="s">
        <v>2669</v>
      </c>
      <c r="E2293" s="23" t="s">
        <v>2732</v>
      </c>
      <c r="F2293" s="24">
        <v>41337</v>
      </c>
      <c r="G2293" s="3" t="s">
        <v>2475</v>
      </c>
      <c r="H2293" s="4" t="s">
        <v>2471</v>
      </c>
      <c r="I2293" s="4" t="s">
        <v>44</v>
      </c>
      <c r="J2293" s="16">
        <v>560</v>
      </c>
      <c r="K2293" s="16">
        <v>-443.15620000000035</v>
      </c>
      <c r="L2293" s="9">
        <v>0</v>
      </c>
      <c r="M2293" s="9">
        <v>0</v>
      </c>
      <c r="N2293" s="10">
        <f>(J2293*0.83333%)*-1</f>
        <v>-4.6666480000000004</v>
      </c>
      <c r="O2293" s="53">
        <f>SUM(J2293:N2293)</f>
        <v>112.17715199999965</v>
      </c>
    </row>
    <row r="2294" spans="2:15" x14ac:dyDescent="0.25">
      <c r="B2294" s="51" t="s">
        <v>21</v>
      </c>
      <c r="C2294" s="3" t="s">
        <v>250</v>
      </c>
      <c r="D2294" s="31" t="s">
        <v>2669</v>
      </c>
      <c r="E2294" s="23" t="s">
        <v>2732</v>
      </c>
      <c r="F2294" s="24">
        <v>41337</v>
      </c>
      <c r="G2294" s="3" t="s">
        <v>2476</v>
      </c>
      <c r="H2294" s="4" t="s">
        <v>2471</v>
      </c>
      <c r="I2294" s="4" t="s">
        <v>39</v>
      </c>
      <c r="J2294" s="16">
        <v>560</v>
      </c>
      <c r="K2294" s="16">
        <v>-443.15620000000035</v>
      </c>
      <c r="L2294" s="9">
        <v>0</v>
      </c>
      <c r="M2294" s="9">
        <v>0</v>
      </c>
      <c r="N2294" s="10">
        <f>(J2294*0.83333%)*-1</f>
        <v>-4.6666480000000004</v>
      </c>
      <c r="O2294" s="53">
        <f>SUM(J2294:N2294)</f>
        <v>112.17715199999965</v>
      </c>
    </row>
    <row r="2295" spans="2:15" x14ac:dyDescent="0.25">
      <c r="B2295" s="51" t="s">
        <v>21</v>
      </c>
      <c r="C2295" s="3" t="s">
        <v>250</v>
      </c>
      <c r="D2295" s="31" t="s">
        <v>2669</v>
      </c>
      <c r="E2295" s="23" t="s">
        <v>2732</v>
      </c>
      <c r="F2295" s="24">
        <v>41337</v>
      </c>
      <c r="G2295" s="3" t="s">
        <v>2477</v>
      </c>
      <c r="H2295" s="4" t="s">
        <v>2414</v>
      </c>
      <c r="I2295" s="4" t="s">
        <v>65</v>
      </c>
      <c r="J2295" s="16">
        <v>560</v>
      </c>
      <c r="K2295" s="16">
        <v>-443.15620000000035</v>
      </c>
      <c r="L2295" s="9">
        <v>0</v>
      </c>
      <c r="M2295" s="9">
        <v>0</v>
      </c>
      <c r="N2295" s="10">
        <f>(J2295*0.83333%)*-1</f>
        <v>-4.6666480000000004</v>
      </c>
      <c r="O2295" s="53">
        <f>SUM(J2295:N2295)</f>
        <v>112.17715199999965</v>
      </c>
    </row>
    <row r="2296" spans="2:15" x14ac:dyDescent="0.25">
      <c r="B2296" s="51" t="s">
        <v>21</v>
      </c>
      <c r="C2296" s="3" t="s">
        <v>250</v>
      </c>
      <c r="D2296" s="31" t="s">
        <v>2669</v>
      </c>
      <c r="E2296" s="23" t="s">
        <v>2732</v>
      </c>
      <c r="F2296" s="24">
        <v>41337</v>
      </c>
      <c r="G2296" s="3" t="s">
        <v>2478</v>
      </c>
      <c r="H2296" s="4" t="s">
        <v>2414</v>
      </c>
      <c r="I2296" s="4" t="s">
        <v>54</v>
      </c>
      <c r="J2296" s="16">
        <v>560</v>
      </c>
      <c r="K2296" s="16">
        <v>-443.15620000000035</v>
      </c>
      <c r="L2296" s="9">
        <v>0</v>
      </c>
      <c r="M2296" s="9">
        <v>0</v>
      </c>
      <c r="N2296" s="10">
        <f>(J2296*0.83333%)*-1</f>
        <v>-4.6666480000000004</v>
      </c>
      <c r="O2296" s="53">
        <f>SUM(J2296:N2296)</f>
        <v>112.17715199999965</v>
      </c>
    </row>
    <row r="2297" spans="2:15" x14ac:dyDescent="0.25">
      <c r="B2297" s="51" t="s">
        <v>21</v>
      </c>
      <c r="C2297" s="3" t="s">
        <v>250</v>
      </c>
      <c r="D2297" s="31" t="s">
        <v>2669</v>
      </c>
      <c r="E2297" s="23" t="s">
        <v>2732</v>
      </c>
      <c r="F2297" s="24">
        <v>41338</v>
      </c>
      <c r="G2297" s="3" t="s">
        <v>2479</v>
      </c>
      <c r="H2297" s="4" t="s">
        <v>2480</v>
      </c>
      <c r="I2297" s="4" t="s">
        <v>75</v>
      </c>
      <c r="J2297" s="16">
        <v>460</v>
      </c>
      <c r="K2297" s="16">
        <v>-363.89295000000044</v>
      </c>
      <c r="L2297" s="9">
        <v>0</v>
      </c>
      <c r="M2297" s="9">
        <v>0</v>
      </c>
      <c r="N2297" s="10">
        <f>(J2297*0.83333%)*-1</f>
        <v>-3.8333180000000002</v>
      </c>
      <c r="O2297" s="53">
        <f>SUM(J2297:N2297)</f>
        <v>92.273731999999555</v>
      </c>
    </row>
    <row r="2298" spans="2:15" x14ac:dyDescent="0.25">
      <c r="B2298" s="51" t="s">
        <v>21</v>
      </c>
      <c r="C2298" s="3" t="s">
        <v>250</v>
      </c>
      <c r="D2298" s="31" t="s">
        <v>2669</v>
      </c>
      <c r="E2298" s="23" t="s">
        <v>2732</v>
      </c>
      <c r="F2298" s="24">
        <v>41338</v>
      </c>
      <c r="G2298" s="3" t="s">
        <v>2481</v>
      </c>
      <c r="H2298" s="4" t="s">
        <v>2480</v>
      </c>
      <c r="I2298" s="4" t="s">
        <v>75</v>
      </c>
      <c r="J2298" s="16">
        <v>460</v>
      </c>
      <c r="K2298" s="16">
        <v>-363.89295000000044</v>
      </c>
      <c r="L2298" s="9">
        <v>0</v>
      </c>
      <c r="M2298" s="9">
        <v>0</v>
      </c>
      <c r="N2298" s="10">
        <f>(J2298*0.83333%)*-1</f>
        <v>-3.8333180000000002</v>
      </c>
      <c r="O2298" s="53">
        <f>SUM(J2298:N2298)</f>
        <v>92.273731999999555</v>
      </c>
    </row>
    <row r="2299" spans="2:15" x14ac:dyDescent="0.25">
      <c r="B2299" s="51" t="s">
        <v>21</v>
      </c>
      <c r="C2299" s="3" t="s">
        <v>250</v>
      </c>
      <c r="D2299" s="31" t="s">
        <v>2669</v>
      </c>
      <c r="E2299" s="23" t="s">
        <v>2732</v>
      </c>
      <c r="F2299" s="24">
        <v>41338</v>
      </c>
      <c r="G2299" s="3" t="s">
        <v>2482</v>
      </c>
      <c r="H2299" s="4" t="s">
        <v>2480</v>
      </c>
      <c r="I2299" s="4" t="s">
        <v>42</v>
      </c>
      <c r="J2299" s="16">
        <v>460</v>
      </c>
      <c r="K2299" s="16">
        <v>-363.89295000000044</v>
      </c>
      <c r="L2299" s="9">
        <v>0</v>
      </c>
      <c r="M2299" s="9">
        <v>0</v>
      </c>
      <c r="N2299" s="10">
        <f>(J2299*0.83333%)*-1</f>
        <v>-3.8333180000000002</v>
      </c>
      <c r="O2299" s="53">
        <f>SUM(J2299:N2299)</f>
        <v>92.273731999999555</v>
      </c>
    </row>
    <row r="2300" spans="2:15" x14ac:dyDescent="0.25">
      <c r="B2300" s="51" t="s">
        <v>21</v>
      </c>
      <c r="C2300" s="3" t="s">
        <v>250</v>
      </c>
      <c r="D2300" s="31" t="s">
        <v>2669</v>
      </c>
      <c r="E2300" s="23" t="s">
        <v>2732</v>
      </c>
      <c r="F2300" s="24">
        <v>41338</v>
      </c>
      <c r="G2300" s="3" t="s">
        <v>2483</v>
      </c>
      <c r="H2300" s="4" t="s">
        <v>2480</v>
      </c>
      <c r="I2300" s="4" t="s">
        <v>66</v>
      </c>
      <c r="J2300" s="16">
        <v>460</v>
      </c>
      <c r="K2300" s="16">
        <v>-363.89295000000044</v>
      </c>
      <c r="L2300" s="9">
        <v>0</v>
      </c>
      <c r="M2300" s="9">
        <v>0</v>
      </c>
      <c r="N2300" s="10">
        <f>(J2300*0.83333%)*-1</f>
        <v>-3.8333180000000002</v>
      </c>
      <c r="O2300" s="53">
        <f>SUM(J2300:N2300)</f>
        <v>92.273731999999555</v>
      </c>
    </row>
    <row r="2301" spans="2:15" x14ac:dyDescent="0.25">
      <c r="B2301" s="51" t="s">
        <v>21</v>
      </c>
      <c r="C2301" s="3" t="s">
        <v>250</v>
      </c>
      <c r="D2301" s="31" t="s">
        <v>2669</v>
      </c>
      <c r="E2301" s="23" t="s">
        <v>2732</v>
      </c>
      <c r="F2301" s="24">
        <v>41338</v>
      </c>
      <c r="G2301" s="3" t="s">
        <v>2484</v>
      </c>
      <c r="H2301" s="4" t="s">
        <v>2480</v>
      </c>
      <c r="I2301" s="4" t="s">
        <v>66</v>
      </c>
      <c r="J2301" s="16">
        <v>460</v>
      </c>
      <c r="K2301" s="16">
        <v>-363.89295000000044</v>
      </c>
      <c r="L2301" s="9">
        <v>0</v>
      </c>
      <c r="M2301" s="9">
        <v>0</v>
      </c>
      <c r="N2301" s="10">
        <f>(J2301*0.83333%)*-1</f>
        <v>-3.8333180000000002</v>
      </c>
      <c r="O2301" s="53">
        <f>SUM(J2301:N2301)</f>
        <v>92.273731999999555</v>
      </c>
    </row>
    <row r="2302" spans="2:15" x14ac:dyDescent="0.25">
      <c r="B2302" s="51" t="s">
        <v>21</v>
      </c>
      <c r="C2302" s="3" t="s">
        <v>250</v>
      </c>
      <c r="D2302" s="31" t="s">
        <v>2669</v>
      </c>
      <c r="E2302" s="23" t="s">
        <v>2732</v>
      </c>
      <c r="F2302" s="24">
        <v>41338</v>
      </c>
      <c r="G2302" s="3" t="s">
        <v>2485</v>
      </c>
      <c r="H2302" s="4" t="s">
        <v>2480</v>
      </c>
      <c r="I2302" s="4" t="s">
        <v>75</v>
      </c>
      <c r="J2302" s="16">
        <v>460</v>
      </c>
      <c r="K2302" s="16">
        <v>-363.89295000000044</v>
      </c>
      <c r="L2302" s="9">
        <v>0</v>
      </c>
      <c r="M2302" s="9">
        <v>0</v>
      </c>
      <c r="N2302" s="10">
        <f>(J2302*0.83333%)*-1</f>
        <v>-3.8333180000000002</v>
      </c>
      <c r="O2302" s="53">
        <f>SUM(J2302:N2302)</f>
        <v>92.273731999999555</v>
      </c>
    </row>
    <row r="2303" spans="2:15" x14ac:dyDescent="0.25">
      <c r="B2303" s="51" t="s">
        <v>21</v>
      </c>
      <c r="C2303" s="3" t="s">
        <v>250</v>
      </c>
      <c r="D2303" s="31" t="s">
        <v>2669</v>
      </c>
      <c r="E2303" s="23" t="s">
        <v>2732</v>
      </c>
      <c r="F2303" s="24">
        <v>41338</v>
      </c>
      <c r="G2303" s="3" t="s">
        <v>2486</v>
      </c>
      <c r="H2303" s="4" t="s">
        <v>2480</v>
      </c>
      <c r="I2303" s="4" t="s">
        <v>44</v>
      </c>
      <c r="J2303" s="16">
        <v>460</v>
      </c>
      <c r="K2303" s="16">
        <v>-363.89295000000044</v>
      </c>
      <c r="L2303" s="9">
        <v>0</v>
      </c>
      <c r="M2303" s="9">
        <v>0</v>
      </c>
      <c r="N2303" s="10">
        <f>(J2303*0.83333%)*-1</f>
        <v>-3.8333180000000002</v>
      </c>
      <c r="O2303" s="53">
        <f>SUM(J2303:N2303)</f>
        <v>92.273731999999555</v>
      </c>
    </row>
    <row r="2304" spans="2:15" x14ac:dyDescent="0.25">
      <c r="B2304" s="51" t="s">
        <v>21</v>
      </c>
      <c r="C2304" s="3" t="s">
        <v>250</v>
      </c>
      <c r="D2304" s="31" t="s">
        <v>2669</v>
      </c>
      <c r="E2304" s="23" t="s">
        <v>2732</v>
      </c>
      <c r="F2304" s="24">
        <v>41338</v>
      </c>
      <c r="G2304" s="3" t="s">
        <v>2487</v>
      </c>
      <c r="H2304" s="4" t="s">
        <v>2480</v>
      </c>
      <c r="I2304" s="4" t="s">
        <v>54</v>
      </c>
      <c r="J2304" s="16">
        <v>460</v>
      </c>
      <c r="K2304" s="16">
        <v>-363.89295000000044</v>
      </c>
      <c r="L2304" s="9">
        <v>0</v>
      </c>
      <c r="M2304" s="9">
        <v>0</v>
      </c>
      <c r="N2304" s="10">
        <f>(J2304*0.83333%)*-1</f>
        <v>-3.8333180000000002</v>
      </c>
      <c r="O2304" s="53">
        <f>SUM(J2304:N2304)</f>
        <v>92.273731999999555</v>
      </c>
    </row>
    <row r="2305" spans="2:15" x14ac:dyDescent="0.25">
      <c r="B2305" s="51" t="s">
        <v>21</v>
      </c>
      <c r="C2305" s="3" t="s">
        <v>250</v>
      </c>
      <c r="D2305" s="31" t="s">
        <v>2669</v>
      </c>
      <c r="E2305" s="23" t="s">
        <v>2732</v>
      </c>
      <c r="F2305" s="24">
        <v>41338</v>
      </c>
      <c r="G2305" s="3" t="s">
        <v>2488</v>
      </c>
      <c r="H2305" s="4" t="s">
        <v>2480</v>
      </c>
      <c r="I2305" s="4" t="s">
        <v>75</v>
      </c>
      <c r="J2305" s="16">
        <v>460</v>
      </c>
      <c r="K2305" s="16">
        <v>-363.89295000000044</v>
      </c>
      <c r="L2305" s="9">
        <v>0</v>
      </c>
      <c r="M2305" s="9">
        <v>0</v>
      </c>
      <c r="N2305" s="10">
        <f>(J2305*0.83333%)*-1</f>
        <v>-3.8333180000000002</v>
      </c>
      <c r="O2305" s="53">
        <f>SUM(J2305:N2305)</f>
        <v>92.273731999999555</v>
      </c>
    </row>
    <row r="2306" spans="2:15" x14ac:dyDescent="0.25">
      <c r="B2306" s="51" t="s">
        <v>21</v>
      </c>
      <c r="C2306" s="3" t="s">
        <v>250</v>
      </c>
      <c r="D2306" s="31" t="s">
        <v>2669</v>
      </c>
      <c r="E2306" s="23" t="s">
        <v>2732</v>
      </c>
      <c r="F2306" s="24">
        <v>41338</v>
      </c>
      <c r="G2306" s="3" t="s">
        <v>2489</v>
      </c>
      <c r="H2306" s="4" t="s">
        <v>2490</v>
      </c>
      <c r="I2306" s="4" t="s">
        <v>39</v>
      </c>
      <c r="J2306" s="16">
        <v>3970</v>
      </c>
      <c r="K2306" s="16">
        <v>-3140.5600249999989</v>
      </c>
      <c r="L2306" s="9">
        <v>0</v>
      </c>
      <c r="M2306" s="9">
        <v>0</v>
      </c>
      <c r="N2306" s="10">
        <f>(J2306*0.83333%)*-1</f>
        <v>-33.083201000000003</v>
      </c>
      <c r="O2306" s="53">
        <f>SUM(J2306:N2306)</f>
        <v>796.35677400000111</v>
      </c>
    </row>
    <row r="2307" spans="2:15" x14ac:dyDescent="0.25">
      <c r="B2307" s="51" t="s">
        <v>21</v>
      </c>
      <c r="C2307" s="3" t="s">
        <v>250</v>
      </c>
      <c r="D2307" s="31" t="s">
        <v>2669</v>
      </c>
      <c r="E2307" s="23" t="s">
        <v>2732</v>
      </c>
      <c r="F2307" s="24">
        <v>41338</v>
      </c>
      <c r="G2307" s="3" t="s">
        <v>2491</v>
      </c>
      <c r="H2307" s="4" t="s">
        <v>2480</v>
      </c>
      <c r="I2307" s="4" t="s">
        <v>66</v>
      </c>
      <c r="J2307" s="16">
        <v>460</v>
      </c>
      <c r="K2307" s="16">
        <v>-363.89295000000044</v>
      </c>
      <c r="L2307" s="9">
        <v>0</v>
      </c>
      <c r="M2307" s="9">
        <v>0</v>
      </c>
      <c r="N2307" s="10">
        <f>(J2307*0.83333%)*-1</f>
        <v>-3.8333180000000002</v>
      </c>
      <c r="O2307" s="53">
        <f>SUM(J2307:N2307)</f>
        <v>92.273731999999555</v>
      </c>
    </row>
    <row r="2308" spans="2:15" x14ac:dyDescent="0.25">
      <c r="B2308" s="51" t="s">
        <v>21</v>
      </c>
      <c r="C2308" s="3" t="s">
        <v>250</v>
      </c>
      <c r="D2308" s="31" t="s">
        <v>2669</v>
      </c>
      <c r="E2308" s="23" t="s">
        <v>2732</v>
      </c>
      <c r="F2308" s="24">
        <v>41338</v>
      </c>
      <c r="G2308" s="3" t="s">
        <v>2492</v>
      </c>
      <c r="H2308" s="4" t="s">
        <v>2243</v>
      </c>
      <c r="I2308" s="4" t="s">
        <v>75</v>
      </c>
      <c r="J2308" s="16">
        <v>5900</v>
      </c>
      <c r="K2308" s="16">
        <v>-4667.3217500000019</v>
      </c>
      <c r="L2308" s="9">
        <v>0</v>
      </c>
      <c r="M2308" s="9">
        <v>0</v>
      </c>
      <c r="N2308" s="10">
        <f>(J2308*0.83333%)*-1</f>
        <v>-49.166470000000004</v>
      </c>
      <c r="O2308" s="53">
        <f>SUM(J2308:N2308)</f>
        <v>1183.511779999998</v>
      </c>
    </row>
    <row r="2309" spans="2:15" x14ac:dyDescent="0.25">
      <c r="B2309" s="51" t="s">
        <v>21</v>
      </c>
      <c r="C2309" s="3" t="s">
        <v>250</v>
      </c>
      <c r="D2309" s="31" t="s">
        <v>2669</v>
      </c>
      <c r="E2309" s="23" t="s">
        <v>2732</v>
      </c>
      <c r="F2309" s="24">
        <v>41338</v>
      </c>
      <c r="G2309" s="3" t="s">
        <v>2493</v>
      </c>
      <c r="H2309" s="4" t="s">
        <v>2480</v>
      </c>
      <c r="I2309" s="4" t="s">
        <v>75</v>
      </c>
      <c r="J2309" s="16">
        <v>460</v>
      </c>
      <c r="K2309" s="16">
        <v>-363.89295000000044</v>
      </c>
      <c r="L2309" s="9">
        <v>0</v>
      </c>
      <c r="M2309" s="9">
        <v>0</v>
      </c>
      <c r="N2309" s="10">
        <f>(J2309*0.83333%)*-1</f>
        <v>-3.8333180000000002</v>
      </c>
      <c r="O2309" s="53">
        <f>SUM(J2309:N2309)</f>
        <v>92.273731999999555</v>
      </c>
    </row>
    <row r="2310" spans="2:15" x14ac:dyDescent="0.25">
      <c r="B2310" s="51" t="s">
        <v>21</v>
      </c>
      <c r="C2310" s="3" t="s">
        <v>250</v>
      </c>
      <c r="D2310" s="31" t="s">
        <v>2669</v>
      </c>
      <c r="E2310" s="23" t="s">
        <v>2732</v>
      </c>
      <c r="F2310" s="24">
        <v>41338</v>
      </c>
      <c r="G2310" s="3" t="s">
        <v>2494</v>
      </c>
      <c r="H2310" s="4" t="s">
        <v>2480</v>
      </c>
      <c r="I2310" s="4" t="s">
        <v>66</v>
      </c>
      <c r="J2310" s="16">
        <v>460</v>
      </c>
      <c r="K2310" s="16">
        <v>-363.89295000000044</v>
      </c>
      <c r="L2310" s="9">
        <v>0</v>
      </c>
      <c r="M2310" s="9">
        <v>0</v>
      </c>
      <c r="N2310" s="10">
        <f>(J2310*0.83333%)*-1</f>
        <v>-3.8333180000000002</v>
      </c>
      <c r="O2310" s="53">
        <f>SUM(J2310:N2310)</f>
        <v>92.273731999999555</v>
      </c>
    </row>
    <row r="2311" spans="2:15" x14ac:dyDescent="0.25">
      <c r="B2311" s="51" t="s">
        <v>21</v>
      </c>
      <c r="C2311" s="3" t="s">
        <v>250</v>
      </c>
      <c r="D2311" s="31" t="s">
        <v>2669</v>
      </c>
      <c r="E2311" s="23" t="s">
        <v>2732</v>
      </c>
      <c r="F2311" s="24">
        <v>41338</v>
      </c>
      <c r="G2311" s="3" t="s">
        <v>2495</v>
      </c>
      <c r="H2311" s="4" t="s">
        <v>2249</v>
      </c>
      <c r="I2311" s="4" t="s">
        <v>221</v>
      </c>
      <c r="J2311" s="16">
        <v>650</v>
      </c>
      <c r="K2311" s="16">
        <v>-514.19612500000051</v>
      </c>
      <c r="L2311" s="9">
        <v>0</v>
      </c>
      <c r="M2311" s="9">
        <v>0</v>
      </c>
      <c r="N2311" s="10">
        <f>(J2311*0.83333%)*-1</f>
        <v>-5.4166449999999999</v>
      </c>
      <c r="O2311" s="53">
        <f>SUM(J2311:N2311)</f>
        <v>130.38722999999951</v>
      </c>
    </row>
    <row r="2312" spans="2:15" x14ac:dyDescent="0.25">
      <c r="B2312" s="51" t="s">
        <v>21</v>
      </c>
      <c r="C2312" s="3" t="s">
        <v>250</v>
      </c>
      <c r="D2312" s="31" t="s">
        <v>2669</v>
      </c>
      <c r="E2312" s="23" t="s">
        <v>2732</v>
      </c>
      <c r="F2312" s="24">
        <v>41338</v>
      </c>
      <c r="G2312" s="3" t="s">
        <v>2496</v>
      </c>
      <c r="H2312" s="4" t="s">
        <v>2480</v>
      </c>
      <c r="I2312" s="4" t="s">
        <v>44</v>
      </c>
      <c r="J2312" s="16">
        <v>460</v>
      </c>
      <c r="K2312" s="16">
        <v>-363.89295000000044</v>
      </c>
      <c r="L2312" s="9">
        <v>0</v>
      </c>
      <c r="M2312" s="9">
        <v>0</v>
      </c>
      <c r="N2312" s="10">
        <f>(J2312*0.83333%)*-1</f>
        <v>-3.8333180000000002</v>
      </c>
      <c r="O2312" s="53">
        <f>SUM(J2312:N2312)</f>
        <v>92.273731999999555</v>
      </c>
    </row>
    <row r="2313" spans="2:15" x14ac:dyDescent="0.25">
      <c r="B2313" s="51" t="s">
        <v>21</v>
      </c>
      <c r="C2313" s="3" t="s">
        <v>250</v>
      </c>
      <c r="D2313" s="31" t="s">
        <v>2669</v>
      </c>
      <c r="E2313" s="23" t="s">
        <v>2732</v>
      </c>
      <c r="F2313" s="24">
        <v>41338</v>
      </c>
      <c r="G2313" s="3" t="s">
        <v>2497</v>
      </c>
      <c r="H2313" s="4" t="s">
        <v>2480</v>
      </c>
      <c r="I2313" s="4" t="s">
        <v>54</v>
      </c>
      <c r="J2313" s="16">
        <v>460</v>
      </c>
      <c r="K2313" s="16">
        <v>-363.89295000000044</v>
      </c>
      <c r="L2313" s="9">
        <v>0</v>
      </c>
      <c r="M2313" s="9">
        <v>0</v>
      </c>
      <c r="N2313" s="10">
        <f>(J2313*0.83333%)*-1</f>
        <v>-3.8333180000000002</v>
      </c>
      <c r="O2313" s="53">
        <f>SUM(J2313:N2313)</f>
        <v>92.273731999999555</v>
      </c>
    </row>
    <row r="2314" spans="2:15" x14ac:dyDescent="0.25">
      <c r="B2314" s="51" t="s">
        <v>21</v>
      </c>
      <c r="C2314" s="3" t="s">
        <v>250</v>
      </c>
      <c r="D2314" s="31" t="s">
        <v>2669</v>
      </c>
      <c r="E2314" s="23" t="s">
        <v>2732</v>
      </c>
      <c r="F2314" s="24">
        <v>41338</v>
      </c>
      <c r="G2314" s="3" t="s">
        <v>2498</v>
      </c>
      <c r="H2314" s="4" t="s">
        <v>2480</v>
      </c>
      <c r="I2314" s="4" t="s">
        <v>75</v>
      </c>
      <c r="J2314" s="16">
        <v>460</v>
      </c>
      <c r="K2314" s="16">
        <v>-363.89295000000044</v>
      </c>
      <c r="L2314" s="9">
        <v>0</v>
      </c>
      <c r="M2314" s="9">
        <v>0</v>
      </c>
      <c r="N2314" s="10">
        <f>(J2314*0.83333%)*-1</f>
        <v>-3.8333180000000002</v>
      </c>
      <c r="O2314" s="53">
        <f>SUM(J2314:N2314)</f>
        <v>92.273731999999555</v>
      </c>
    </row>
    <row r="2315" spans="2:15" x14ac:dyDescent="0.25">
      <c r="B2315" s="51" t="s">
        <v>21</v>
      </c>
      <c r="C2315" s="3" t="s">
        <v>250</v>
      </c>
      <c r="D2315" s="31" t="s">
        <v>2669</v>
      </c>
      <c r="E2315" s="23" t="s">
        <v>2732</v>
      </c>
      <c r="F2315" s="24">
        <v>41338</v>
      </c>
      <c r="G2315" s="3" t="s">
        <v>2499</v>
      </c>
      <c r="H2315" s="4" t="s">
        <v>2480</v>
      </c>
      <c r="I2315" s="4" t="s">
        <v>75</v>
      </c>
      <c r="J2315" s="16">
        <v>460</v>
      </c>
      <c r="K2315" s="16">
        <v>-363.89295000000044</v>
      </c>
      <c r="L2315" s="9">
        <v>0</v>
      </c>
      <c r="M2315" s="9">
        <v>0</v>
      </c>
      <c r="N2315" s="10">
        <f>(J2315*0.83333%)*-1</f>
        <v>-3.8333180000000002</v>
      </c>
      <c r="O2315" s="53">
        <f>SUM(J2315:N2315)</f>
        <v>92.273731999999555</v>
      </c>
    </row>
    <row r="2316" spans="2:15" x14ac:dyDescent="0.25">
      <c r="B2316" s="51" t="s">
        <v>21</v>
      </c>
      <c r="C2316" s="3" t="s">
        <v>250</v>
      </c>
      <c r="D2316" s="31" t="s">
        <v>2669</v>
      </c>
      <c r="E2316" s="23" t="s">
        <v>2732</v>
      </c>
      <c r="F2316" s="24">
        <v>41348</v>
      </c>
      <c r="G2316" s="3" t="s">
        <v>2500</v>
      </c>
      <c r="H2316" s="4" t="s">
        <v>2501</v>
      </c>
      <c r="I2316" s="4" t="s">
        <v>39</v>
      </c>
      <c r="J2316" s="16">
        <v>640</v>
      </c>
      <c r="K2316" s="16">
        <v>-504.53279999999933</v>
      </c>
      <c r="L2316" s="9">
        <v>0</v>
      </c>
      <c r="M2316" s="9">
        <v>0</v>
      </c>
      <c r="N2316" s="10">
        <f>(J2316*0.83333%)*-1</f>
        <v>-5.3333120000000003</v>
      </c>
      <c r="O2316" s="53">
        <f>SUM(J2316:N2316)</f>
        <v>130.13388800000067</v>
      </c>
    </row>
    <row r="2317" spans="2:15" x14ac:dyDescent="0.25">
      <c r="B2317" s="51" t="s">
        <v>21</v>
      </c>
      <c r="C2317" s="3" t="s">
        <v>250</v>
      </c>
      <c r="D2317" s="31" t="s">
        <v>2669</v>
      </c>
      <c r="E2317" s="23" t="s">
        <v>2732</v>
      </c>
      <c r="F2317" s="24">
        <v>41348</v>
      </c>
      <c r="G2317" s="3" t="s">
        <v>2502</v>
      </c>
      <c r="H2317" s="4" t="s">
        <v>2501</v>
      </c>
      <c r="I2317" s="4" t="s">
        <v>232</v>
      </c>
      <c r="J2317" s="16">
        <v>640</v>
      </c>
      <c r="K2317" s="16">
        <v>-504.53279999999933</v>
      </c>
      <c r="L2317" s="9">
        <v>0</v>
      </c>
      <c r="M2317" s="9">
        <v>0</v>
      </c>
      <c r="N2317" s="10">
        <f>(J2317*0.83333%)*-1</f>
        <v>-5.3333120000000003</v>
      </c>
      <c r="O2317" s="53">
        <f>SUM(J2317:N2317)</f>
        <v>130.13388800000067</v>
      </c>
    </row>
    <row r="2318" spans="2:15" x14ac:dyDescent="0.25">
      <c r="B2318" s="51" t="s">
        <v>21</v>
      </c>
      <c r="C2318" s="3" t="s">
        <v>250</v>
      </c>
      <c r="D2318" s="31" t="s">
        <v>2669</v>
      </c>
      <c r="E2318" s="23" t="s">
        <v>2732</v>
      </c>
      <c r="F2318" s="24">
        <v>41348</v>
      </c>
      <c r="G2318" s="3" t="s">
        <v>2503</v>
      </c>
      <c r="H2318" s="4" t="s">
        <v>2501</v>
      </c>
      <c r="I2318" s="4" t="s">
        <v>227</v>
      </c>
      <c r="J2318" s="16">
        <v>640</v>
      </c>
      <c r="K2318" s="16">
        <v>-504.53279999999933</v>
      </c>
      <c r="L2318" s="9">
        <v>0</v>
      </c>
      <c r="M2318" s="9">
        <v>0</v>
      </c>
      <c r="N2318" s="10">
        <f>(J2318*0.83333%)*-1</f>
        <v>-5.3333120000000003</v>
      </c>
      <c r="O2318" s="53">
        <f>SUM(J2318:N2318)</f>
        <v>130.13388800000067</v>
      </c>
    </row>
    <row r="2319" spans="2:15" x14ac:dyDescent="0.25">
      <c r="B2319" s="51" t="s">
        <v>21</v>
      </c>
      <c r="C2319" s="3" t="s">
        <v>250</v>
      </c>
      <c r="D2319" s="31" t="s">
        <v>2669</v>
      </c>
      <c r="E2319" s="23" t="s">
        <v>2732</v>
      </c>
      <c r="F2319" s="24">
        <v>41348</v>
      </c>
      <c r="G2319" s="3" t="s">
        <v>2504</v>
      </c>
      <c r="H2319" s="4" t="s">
        <v>2501</v>
      </c>
      <c r="I2319" s="4" t="s">
        <v>39</v>
      </c>
      <c r="J2319" s="16">
        <v>640</v>
      </c>
      <c r="K2319" s="16">
        <v>-504.53279999999933</v>
      </c>
      <c r="L2319" s="9">
        <v>0</v>
      </c>
      <c r="M2319" s="9">
        <v>0</v>
      </c>
      <c r="N2319" s="10">
        <f>(J2319*0.83333%)*-1</f>
        <v>-5.3333120000000003</v>
      </c>
      <c r="O2319" s="53">
        <f>SUM(J2319:N2319)</f>
        <v>130.13388800000067</v>
      </c>
    </row>
    <row r="2320" spans="2:15" x14ac:dyDescent="0.25">
      <c r="B2320" s="51" t="s">
        <v>21</v>
      </c>
      <c r="C2320" s="3" t="s">
        <v>250</v>
      </c>
      <c r="D2320" s="31" t="s">
        <v>2669</v>
      </c>
      <c r="E2320" s="23" t="s">
        <v>2732</v>
      </c>
      <c r="F2320" s="24">
        <v>41348</v>
      </c>
      <c r="G2320" s="3" t="s">
        <v>2505</v>
      </c>
      <c r="H2320" s="4" t="s">
        <v>2501</v>
      </c>
      <c r="I2320" s="4" t="s">
        <v>39</v>
      </c>
      <c r="J2320" s="16">
        <v>640</v>
      </c>
      <c r="K2320" s="16">
        <v>-504.53279999999933</v>
      </c>
      <c r="L2320" s="9">
        <v>0</v>
      </c>
      <c r="M2320" s="9">
        <v>0</v>
      </c>
      <c r="N2320" s="10">
        <f>(J2320*0.83333%)*-1</f>
        <v>-5.3333120000000003</v>
      </c>
      <c r="O2320" s="53">
        <f>SUM(J2320:N2320)</f>
        <v>130.13388800000067</v>
      </c>
    </row>
    <row r="2321" spans="2:15" x14ac:dyDescent="0.25">
      <c r="B2321" s="51" t="s">
        <v>21</v>
      </c>
      <c r="C2321" s="3" t="s">
        <v>250</v>
      </c>
      <c r="D2321" s="31" t="s">
        <v>2669</v>
      </c>
      <c r="E2321" s="23" t="s">
        <v>2732</v>
      </c>
      <c r="F2321" s="24">
        <v>41575</v>
      </c>
      <c r="G2321" s="3" t="s">
        <v>2506</v>
      </c>
      <c r="H2321" s="4" t="s">
        <v>334</v>
      </c>
      <c r="I2321" s="4" t="s">
        <v>236</v>
      </c>
      <c r="J2321" s="16">
        <v>54</v>
      </c>
      <c r="K2321" s="16">
        <v>-39.209955000000043</v>
      </c>
      <c r="L2321" s="9">
        <v>0</v>
      </c>
      <c r="M2321" s="9">
        <v>0</v>
      </c>
      <c r="N2321" s="10">
        <f>(J2321*0.83333%)*-1</f>
        <v>-0.44999820000000001</v>
      </c>
      <c r="O2321" s="53">
        <f>SUM(J2321:N2321)</f>
        <v>14.340046799999957</v>
      </c>
    </row>
    <row r="2322" spans="2:15" x14ac:dyDescent="0.25">
      <c r="B2322" s="51" t="s">
        <v>21</v>
      </c>
      <c r="C2322" s="3" t="s">
        <v>250</v>
      </c>
      <c r="D2322" s="31" t="s">
        <v>2669</v>
      </c>
      <c r="E2322" s="23" t="s">
        <v>2732</v>
      </c>
      <c r="F2322" s="24">
        <v>41603</v>
      </c>
      <c r="G2322" s="3" t="s">
        <v>2507</v>
      </c>
      <c r="H2322" s="4" t="s">
        <v>2508</v>
      </c>
      <c r="I2322" s="4" t="s">
        <v>105</v>
      </c>
      <c r="J2322" s="16">
        <v>408</v>
      </c>
      <c r="K2322" s="16">
        <v>-293.13965999999976</v>
      </c>
      <c r="L2322" s="9">
        <v>0</v>
      </c>
      <c r="M2322" s="9">
        <v>0</v>
      </c>
      <c r="N2322" s="10">
        <f>(J2322*0.83333%)*-1</f>
        <v>-3.3999864</v>
      </c>
      <c r="O2322" s="53">
        <f>SUM(J2322:N2322)</f>
        <v>111.46035360000023</v>
      </c>
    </row>
    <row r="2323" spans="2:15" x14ac:dyDescent="0.25">
      <c r="B2323" s="51" t="s">
        <v>21</v>
      </c>
      <c r="C2323" s="3" t="s">
        <v>250</v>
      </c>
      <c r="D2323" s="31" t="s">
        <v>2669</v>
      </c>
      <c r="E2323" s="23" t="s">
        <v>2732</v>
      </c>
      <c r="F2323" s="24">
        <v>41612</v>
      </c>
      <c r="G2323" s="3" t="s">
        <v>2509</v>
      </c>
      <c r="H2323" s="4" t="s">
        <v>334</v>
      </c>
      <c r="I2323" s="4" t="s">
        <v>64</v>
      </c>
      <c r="J2323" s="16">
        <v>54</v>
      </c>
      <c r="K2323" s="16">
        <v>-38.659955000000039</v>
      </c>
      <c r="L2323" s="9">
        <v>0</v>
      </c>
      <c r="M2323" s="9">
        <v>0</v>
      </c>
      <c r="N2323" s="10">
        <f>(J2323*0.83333%)*-1</f>
        <v>-0.44999820000000001</v>
      </c>
      <c r="O2323" s="53">
        <f>SUM(J2323:N2323)</f>
        <v>14.890046799999961</v>
      </c>
    </row>
    <row r="2324" spans="2:15" x14ac:dyDescent="0.25">
      <c r="B2324" s="51" t="s">
        <v>21</v>
      </c>
      <c r="C2324" s="3" t="s">
        <v>250</v>
      </c>
      <c r="D2324" s="31" t="s">
        <v>2669</v>
      </c>
      <c r="E2324" s="23" t="s">
        <v>2732</v>
      </c>
      <c r="F2324" s="24">
        <v>41612</v>
      </c>
      <c r="G2324" s="3" t="s">
        <v>2510</v>
      </c>
      <c r="H2324" s="4" t="s">
        <v>334</v>
      </c>
      <c r="I2324" s="4" t="s">
        <v>233</v>
      </c>
      <c r="J2324" s="16">
        <v>54</v>
      </c>
      <c r="K2324" s="16">
        <v>-38.659955000000039</v>
      </c>
      <c r="L2324" s="9">
        <v>0</v>
      </c>
      <c r="M2324" s="9">
        <v>0</v>
      </c>
      <c r="N2324" s="10">
        <f>(J2324*0.83333%)*-1</f>
        <v>-0.44999820000000001</v>
      </c>
      <c r="O2324" s="53">
        <f>SUM(J2324:N2324)</f>
        <v>14.890046799999961</v>
      </c>
    </row>
    <row r="2325" spans="2:15" x14ac:dyDescent="0.25">
      <c r="B2325" s="51" t="s">
        <v>21</v>
      </c>
      <c r="C2325" s="3" t="s">
        <v>250</v>
      </c>
      <c r="D2325" s="31" t="s">
        <v>2669</v>
      </c>
      <c r="E2325" s="23" t="s">
        <v>2732</v>
      </c>
      <c r="F2325" s="24">
        <v>41612</v>
      </c>
      <c r="G2325" s="3" t="s">
        <v>2511</v>
      </c>
      <c r="H2325" s="4" t="s">
        <v>334</v>
      </c>
      <c r="I2325" s="4" t="s">
        <v>75</v>
      </c>
      <c r="J2325" s="16">
        <v>54</v>
      </c>
      <c r="K2325" s="16">
        <v>-38.659955000000039</v>
      </c>
      <c r="L2325" s="9">
        <v>0</v>
      </c>
      <c r="M2325" s="9">
        <v>0</v>
      </c>
      <c r="N2325" s="10">
        <f>(J2325*0.83333%)*-1</f>
        <v>-0.44999820000000001</v>
      </c>
      <c r="O2325" s="53">
        <f>SUM(J2325:N2325)</f>
        <v>14.890046799999961</v>
      </c>
    </row>
    <row r="2326" spans="2:15" x14ac:dyDescent="0.25">
      <c r="B2326" s="51" t="s">
        <v>21</v>
      </c>
      <c r="C2326" s="3" t="s">
        <v>250</v>
      </c>
      <c r="D2326" s="31" t="s">
        <v>2669</v>
      </c>
      <c r="E2326" s="23" t="s">
        <v>2732</v>
      </c>
      <c r="F2326" s="24">
        <v>41612</v>
      </c>
      <c r="G2326" s="3" t="s">
        <v>2512</v>
      </c>
      <c r="H2326" s="4" t="s">
        <v>334</v>
      </c>
      <c r="I2326" s="4" t="s">
        <v>39</v>
      </c>
      <c r="J2326" s="16">
        <v>54</v>
      </c>
      <c r="K2326" s="16">
        <v>-38.659955000000039</v>
      </c>
      <c r="L2326" s="9">
        <v>0</v>
      </c>
      <c r="M2326" s="9">
        <v>0</v>
      </c>
      <c r="N2326" s="10">
        <f>(J2326*0.83333%)*-1</f>
        <v>-0.44999820000000001</v>
      </c>
      <c r="O2326" s="53">
        <f>SUM(J2326:N2326)</f>
        <v>14.890046799999961</v>
      </c>
    </row>
    <row r="2327" spans="2:15" x14ac:dyDescent="0.25">
      <c r="B2327" s="51" t="s">
        <v>21</v>
      </c>
      <c r="C2327" s="3" t="s">
        <v>250</v>
      </c>
      <c r="D2327" s="31" t="s">
        <v>2669</v>
      </c>
      <c r="E2327" s="23" t="s">
        <v>2732</v>
      </c>
      <c r="F2327" s="24">
        <v>41612</v>
      </c>
      <c r="G2327" s="3" t="s">
        <v>2513</v>
      </c>
      <c r="H2327" s="4" t="s">
        <v>334</v>
      </c>
      <c r="I2327" s="4" t="s">
        <v>66</v>
      </c>
      <c r="J2327" s="16">
        <v>54</v>
      </c>
      <c r="K2327" s="16">
        <v>-38.659955000000039</v>
      </c>
      <c r="L2327" s="9">
        <v>0</v>
      </c>
      <c r="M2327" s="9">
        <v>0</v>
      </c>
      <c r="N2327" s="10">
        <f>(J2327*0.83333%)*-1</f>
        <v>-0.44999820000000001</v>
      </c>
      <c r="O2327" s="53">
        <f>SUM(J2327:N2327)</f>
        <v>14.890046799999961</v>
      </c>
    </row>
    <row r="2328" spans="2:15" x14ac:dyDescent="0.25">
      <c r="B2328" s="51" t="s">
        <v>21</v>
      </c>
      <c r="C2328" s="3" t="s">
        <v>250</v>
      </c>
      <c r="D2328" s="31" t="s">
        <v>2669</v>
      </c>
      <c r="E2328" s="23" t="s">
        <v>2732</v>
      </c>
      <c r="F2328" s="24">
        <v>41612</v>
      </c>
      <c r="G2328" s="3">
        <v>3476</v>
      </c>
      <c r="H2328" s="4" t="s">
        <v>334</v>
      </c>
      <c r="I2328" s="4" t="s">
        <v>91</v>
      </c>
      <c r="J2328" s="16">
        <v>54</v>
      </c>
      <c r="K2328" s="16">
        <v>-38.659955000000039</v>
      </c>
      <c r="L2328" s="9">
        <v>0</v>
      </c>
      <c r="M2328" s="9">
        <v>0</v>
      </c>
      <c r="N2328" s="10">
        <f>(J2328*0.83333%)*-1</f>
        <v>-0.44999820000000001</v>
      </c>
      <c r="O2328" s="53">
        <f>SUM(J2328:N2328)</f>
        <v>14.890046799999961</v>
      </c>
    </row>
    <row r="2329" spans="2:15" x14ac:dyDescent="0.25">
      <c r="B2329" s="51" t="s">
        <v>21</v>
      </c>
      <c r="C2329" s="3" t="s">
        <v>250</v>
      </c>
      <c r="D2329" s="31" t="s">
        <v>2669</v>
      </c>
      <c r="E2329" s="23" t="s">
        <v>2732</v>
      </c>
      <c r="F2329" s="24">
        <v>41612</v>
      </c>
      <c r="G2329" s="3" t="s">
        <v>2514</v>
      </c>
      <c r="H2329" s="4" t="s">
        <v>334</v>
      </c>
      <c r="I2329" s="4" t="s">
        <v>482</v>
      </c>
      <c r="J2329" s="16">
        <v>54</v>
      </c>
      <c r="K2329" s="16">
        <v>-38.659955000000039</v>
      </c>
      <c r="L2329" s="9">
        <v>0</v>
      </c>
      <c r="M2329" s="9">
        <v>0</v>
      </c>
      <c r="N2329" s="10">
        <f>(J2329*0.83333%)*-1</f>
        <v>-0.44999820000000001</v>
      </c>
      <c r="O2329" s="53">
        <f>SUM(J2329:N2329)</f>
        <v>14.890046799999961</v>
      </c>
    </row>
    <row r="2330" spans="2:15" x14ac:dyDescent="0.25">
      <c r="B2330" s="51" t="s">
        <v>21</v>
      </c>
      <c r="C2330" s="3" t="s">
        <v>250</v>
      </c>
      <c r="D2330" s="31" t="s">
        <v>2669</v>
      </c>
      <c r="E2330" s="23" t="s">
        <v>2732</v>
      </c>
      <c r="F2330" s="24">
        <v>41612</v>
      </c>
      <c r="G2330" s="3" t="s">
        <v>2515</v>
      </c>
      <c r="H2330" s="4" t="s">
        <v>334</v>
      </c>
      <c r="I2330" s="4" t="s">
        <v>105</v>
      </c>
      <c r="J2330" s="16">
        <v>54</v>
      </c>
      <c r="K2330" s="16">
        <v>-38.659955000000039</v>
      </c>
      <c r="L2330" s="9">
        <v>0</v>
      </c>
      <c r="M2330" s="9">
        <v>0</v>
      </c>
      <c r="N2330" s="10">
        <f>(J2330*0.83333%)*-1</f>
        <v>-0.44999820000000001</v>
      </c>
      <c r="O2330" s="53">
        <f>SUM(J2330:N2330)</f>
        <v>14.890046799999961</v>
      </c>
    </row>
    <row r="2331" spans="2:15" x14ac:dyDescent="0.25">
      <c r="B2331" s="51" t="s">
        <v>21</v>
      </c>
      <c r="C2331" s="3" t="s">
        <v>250</v>
      </c>
      <c r="D2331" s="31" t="s">
        <v>2669</v>
      </c>
      <c r="E2331" s="23" t="s">
        <v>2732</v>
      </c>
      <c r="F2331" s="24">
        <v>41612</v>
      </c>
      <c r="G2331" s="3" t="s">
        <v>2516</v>
      </c>
      <c r="H2331" s="4" t="s">
        <v>334</v>
      </c>
      <c r="I2331" s="4" t="s">
        <v>51</v>
      </c>
      <c r="J2331" s="16">
        <v>54</v>
      </c>
      <c r="K2331" s="16">
        <v>-38.659955000000039</v>
      </c>
      <c r="L2331" s="9">
        <v>0</v>
      </c>
      <c r="M2331" s="9">
        <v>0</v>
      </c>
      <c r="N2331" s="10">
        <f>(J2331*0.83333%)*-1</f>
        <v>-0.44999820000000001</v>
      </c>
      <c r="O2331" s="53">
        <f>SUM(J2331:N2331)</f>
        <v>14.890046799999961</v>
      </c>
    </row>
    <row r="2332" spans="2:15" x14ac:dyDescent="0.25">
      <c r="B2332" s="51" t="s">
        <v>21</v>
      </c>
      <c r="C2332" s="3" t="s">
        <v>250</v>
      </c>
      <c r="D2332" s="31" t="s">
        <v>2669</v>
      </c>
      <c r="E2332" s="23" t="s">
        <v>2732</v>
      </c>
      <c r="F2332" s="24">
        <v>42971</v>
      </c>
      <c r="G2332" s="3" t="s">
        <v>2517</v>
      </c>
      <c r="H2332" s="4" t="s">
        <v>2518</v>
      </c>
      <c r="I2332" s="4" t="s">
        <v>51</v>
      </c>
      <c r="J2332" s="16">
        <v>164</v>
      </c>
      <c r="K2332" s="16">
        <v>-56.366530000000047</v>
      </c>
      <c r="L2332" s="9">
        <v>0</v>
      </c>
      <c r="M2332" s="9">
        <v>0</v>
      </c>
      <c r="N2332" s="10">
        <f>(J2332*0.83333%)*-1</f>
        <v>-1.3666612</v>
      </c>
      <c r="O2332" s="53">
        <f>SUM(J2332:N2332)</f>
        <v>106.26680879999996</v>
      </c>
    </row>
    <row r="2333" spans="2:15" x14ac:dyDescent="0.25">
      <c r="B2333" s="51" t="s">
        <v>21</v>
      </c>
      <c r="C2333" s="3" t="s">
        <v>250</v>
      </c>
      <c r="D2333" s="31" t="s">
        <v>2669</v>
      </c>
      <c r="E2333" s="23" t="s">
        <v>2732</v>
      </c>
      <c r="F2333" s="24">
        <v>42971</v>
      </c>
      <c r="G2333" s="3" t="s">
        <v>2519</v>
      </c>
      <c r="H2333" s="4" t="s">
        <v>2520</v>
      </c>
      <c r="I2333" s="4" t="s">
        <v>60</v>
      </c>
      <c r="J2333" s="16">
        <v>164</v>
      </c>
      <c r="K2333" s="16">
        <v>-56.366530000000047</v>
      </c>
      <c r="L2333" s="9">
        <v>0</v>
      </c>
      <c r="M2333" s="9">
        <v>0</v>
      </c>
      <c r="N2333" s="10">
        <f>(J2333*0.83333%)*-1</f>
        <v>-1.3666612</v>
      </c>
      <c r="O2333" s="53">
        <f>SUM(J2333:N2333)</f>
        <v>106.26680879999996</v>
      </c>
    </row>
    <row r="2334" spans="2:15" x14ac:dyDescent="0.25">
      <c r="B2334" s="51" t="s">
        <v>21</v>
      </c>
      <c r="C2334" s="3" t="s">
        <v>250</v>
      </c>
      <c r="D2334" s="31" t="s">
        <v>2669</v>
      </c>
      <c r="E2334" s="23" t="s">
        <v>2732</v>
      </c>
      <c r="F2334" s="24">
        <v>42971</v>
      </c>
      <c r="G2334" s="3" t="s">
        <v>2521</v>
      </c>
      <c r="H2334" s="4" t="s">
        <v>2522</v>
      </c>
      <c r="I2334" s="4" t="s">
        <v>90</v>
      </c>
      <c r="J2334" s="16">
        <v>164</v>
      </c>
      <c r="K2334" s="16">
        <v>-56.366530000000047</v>
      </c>
      <c r="L2334" s="9">
        <v>0</v>
      </c>
      <c r="M2334" s="9">
        <v>0</v>
      </c>
      <c r="N2334" s="10">
        <f>(J2334*0.83333%)*-1</f>
        <v>-1.3666612</v>
      </c>
      <c r="O2334" s="53">
        <f>SUM(J2334:N2334)</f>
        <v>106.26680879999996</v>
      </c>
    </row>
    <row r="2335" spans="2:15" x14ac:dyDescent="0.25">
      <c r="B2335" s="51" t="s">
        <v>21</v>
      </c>
      <c r="C2335" s="3" t="s">
        <v>250</v>
      </c>
      <c r="D2335" s="31" t="s">
        <v>2669</v>
      </c>
      <c r="E2335" s="23" t="s">
        <v>2732</v>
      </c>
      <c r="F2335" s="42" t="s">
        <v>2702</v>
      </c>
      <c r="G2335" s="43"/>
      <c r="H2335" s="43"/>
      <c r="I2335" s="44"/>
      <c r="J2335" s="40">
        <v>0</v>
      </c>
      <c r="K2335" s="40">
        <v>48.97</v>
      </c>
      <c r="L2335" s="40">
        <v>0</v>
      </c>
      <c r="M2335" s="40">
        <v>0</v>
      </c>
      <c r="N2335" s="40">
        <v>0</v>
      </c>
      <c r="O2335" s="54">
        <v>48.97</v>
      </c>
    </row>
    <row r="2336" spans="2:15" x14ac:dyDescent="0.25">
      <c r="B2336" s="51" t="s">
        <v>21</v>
      </c>
      <c r="C2336" s="3" t="s">
        <v>250</v>
      </c>
      <c r="D2336" s="31" t="s">
        <v>2669</v>
      </c>
      <c r="E2336" s="23" t="s">
        <v>2732</v>
      </c>
      <c r="F2336" s="83">
        <v>43641</v>
      </c>
      <c r="G2336" s="82" t="s">
        <v>2608</v>
      </c>
      <c r="H2336" s="86" t="s">
        <v>2713</v>
      </c>
      <c r="I2336" s="86" t="s">
        <v>44</v>
      </c>
      <c r="J2336" s="85">
        <v>660</v>
      </c>
      <c r="K2336" s="85">
        <v>-109.99955999999999</v>
      </c>
      <c r="L2336" s="79">
        <v>0</v>
      </c>
      <c r="M2336" s="84">
        <v>0</v>
      </c>
      <c r="N2336" s="10">
        <f>(J2336*0.83333%)*-1</f>
        <v>-5.4999780000000005</v>
      </c>
      <c r="O2336" s="77">
        <f>SUM(J2336:N2336)</f>
        <v>544.50046199999997</v>
      </c>
    </row>
    <row r="2337" spans="2:15" x14ac:dyDescent="0.25">
      <c r="B2337" s="51" t="s">
        <v>21</v>
      </c>
      <c r="C2337" s="3" t="s">
        <v>250</v>
      </c>
      <c r="D2337" s="31" t="s">
        <v>2669</v>
      </c>
      <c r="E2337" s="23" t="s">
        <v>2732</v>
      </c>
      <c r="F2337" s="83">
        <v>43746</v>
      </c>
      <c r="G2337" s="82" t="s">
        <v>2608</v>
      </c>
      <c r="H2337" s="88" t="s">
        <v>2734</v>
      </c>
      <c r="I2337" s="88" t="s">
        <v>2735</v>
      </c>
      <c r="J2337" s="89">
        <v>1600</v>
      </c>
      <c r="K2337" s="89">
        <v>-213.33248</v>
      </c>
      <c r="L2337" s="89">
        <v>0</v>
      </c>
      <c r="M2337" s="92">
        <v>0</v>
      </c>
      <c r="N2337" s="10">
        <f>(J2337*0.83333%)*-1</f>
        <v>-13.33328</v>
      </c>
      <c r="O2337" s="91">
        <f>SUM(J2337:N2337)</f>
        <v>1373.3342399999999</v>
      </c>
    </row>
    <row r="2338" spans="2:15" x14ac:dyDescent="0.25">
      <c r="B2338" s="51" t="s">
        <v>21</v>
      </c>
      <c r="C2338" s="3" t="s">
        <v>250</v>
      </c>
      <c r="D2338" s="31" t="s">
        <v>2669</v>
      </c>
      <c r="E2338" s="23" t="s">
        <v>2732</v>
      </c>
      <c r="F2338" s="83">
        <v>43810</v>
      </c>
      <c r="G2338" s="82" t="s">
        <v>2608</v>
      </c>
      <c r="H2338" s="88" t="s">
        <v>2747</v>
      </c>
      <c r="I2338" s="88" t="s">
        <v>2743</v>
      </c>
      <c r="J2338" s="89">
        <v>806.67</v>
      </c>
      <c r="K2338" s="89">
        <v>-94.111123554000017</v>
      </c>
      <c r="L2338" s="89">
        <v>0</v>
      </c>
      <c r="M2338" s="92">
        <v>0</v>
      </c>
      <c r="N2338" s="10">
        <f>(J2338*0.83333%)*-1</f>
        <v>-6.7222231109999999</v>
      </c>
      <c r="O2338" s="91">
        <f>SUM(J2338:N2338)</f>
        <v>705.83665333499994</v>
      </c>
    </row>
    <row r="2339" spans="2:15" x14ac:dyDescent="0.25">
      <c r="B2339" s="51" t="s">
        <v>21</v>
      </c>
      <c r="C2339" s="3" t="s">
        <v>250</v>
      </c>
      <c r="D2339" s="31" t="s">
        <v>2669</v>
      </c>
      <c r="E2339" s="23" t="s">
        <v>2732</v>
      </c>
      <c r="F2339" s="83">
        <v>43810</v>
      </c>
      <c r="G2339" s="82" t="s">
        <v>2608</v>
      </c>
      <c r="H2339" s="88" t="s">
        <v>2747</v>
      </c>
      <c r="I2339" s="88" t="s">
        <v>2743</v>
      </c>
      <c r="J2339" s="89">
        <v>806.67</v>
      </c>
      <c r="K2339" s="89">
        <v>-94.111123554000017</v>
      </c>
      <c r="L2339" s="89">
        <v>0</v>
      </c>
      <c r="M2339" s="92">
        <v>0</v>
      </c>
      <c r="N2339" s="10">
        <f>(J2339*0.83333%)*-1</f>
        <v>-6.7222231109999999</v>
      </c>
      <c r="O2339" s="91">
        <f>SUM(J2339:N2339)</f>
        <v>705.83665333499994</v>
      </c>
    </row>
    <row r="2340" spans="2:15" x14ac:dyDescent="0.25">
      <c r="B2340" s="51" t="s">
        <v>21</v>
      </c>
      <c r="C2340" s="3" t="s">
        <v>250</v>
      </c>
      <c r="D2340" s="31" t="s">
        <v>2669</v>
      </c>
      <c r="E2340" s="23" t="s">
        <v>2732</v>
      </c>
      <c r="F2340" s="83">
        <v>43810</v>
      </c>
      <c r="G2340" s="82" t="s">
        <v>2608</v>
      </c>
      <c r="H2340" s="88" t="s">
        <v>2748</v>
      </c>
      <c r="I2340" s="88" t="s">
        <v>2743</v>
      </c>
      <c r="J2340" s="89">
        <v>653.9</v>
      </c>
      <c r="K2340" s="89">
        <v>-76.288028179999984</v>
      </c>
      <c r="L2340" s="89">
        <v>0</v>
      </c>
      <c r="M2340" s="92">
        <v>0</v>
      </c>
      <c r="N2340" s="10">
        <f>(J2340*0.83333%)*-1</f>
        <v>-5.4491448699999996</v>
      </c>
      <c r="O2340" s="91">
        <f>SUM(J2340:N2340)</f>
        <v>572.16282694999995</v>
      </c>
    </row>
    <row r="2341" spans="2:15" x14ac:dyDescent="0.25">
      <c r="B2341" s="51" t="s">
        <v>21</v>
      </c>
      <c r="C2341" s="3" t="s">
        <v>250</v>
      </c>
      <c r="D2341" s="31" t="s">
        <v>2669</v>
      </c>
      <c r="E2341" s="23" t="s">
        <v>2732</v>
      </c>
      <c r="F2341" s="83">
        <v>43810</v>
      </c>
      <c r="G2341" s="82" t="s">
        <v>2608</v>
      </c>
      <c r="H2341" s="88" t="s">
        <v>2748</v>
      </c>
      <c r="I2341" s="88" t="s">
        <v>2743</v>
      </c>
      <c r="J2341" s="89">
        <v>653.9</v>
      </c>
      <c r="K2341" s="89">
        <v>-76.288028179999984</v>
      </c>
      <c r="L2341" s="89">
        <v>0</v>
      </c>
      <c r="M2341" s="92">
        <v>0</v>
      </c>
      <c r="N2341" s="10">
        <f>(J2341*0.83333%)*-1</f>
        <v>-5.4491448699999996</v>
      </c>
      <c r="O2341" s="91">
        <f>SUM(J2341:N2341)</f>
        <v>572.16282694999995</v>
      </c>
    </row>
    <row r="2342" spans="2:15" x14ac:dyDescent="0.25">
      <c r="B2342" s="51" t="s">
        <v>21</v>
      </c>
      <c r="C2342" s="3" t="s">
        <v>250</v>
      </c>
      <c r="D2342" s="31" t="s">
        <v>2669</v>
      </c>
      <c r="E2342" s="23" t="s">
        <v>2732</v>
      </c>
      <c r="F2342" s="83">
        <v>43810</v>
      </c>
      <c r="G2342" s="82" t="s">
        <v>2608</v>
      </c>
      <c r="H2342" s="88" t="s">
        <v>2748</v>
      </c>
      <c r="I2342" s="88" t="s">
        <v>2743</v>
      </c>
      <c r="J2342" s="89">
        <v>653.9</v>
      </c>
      <c r="K2342" s="89">
        <v>-76.288028179999984</v>
      </c>
      <c r="L2342" s="89">
        <v>0</v>
      </c>
      <c r="M2342" s="92">
        <v>0</v>
      </c>
      <c r="N2342" s="10">
        <f>(J2342*0.83333%)*-1</f>
        <v>-5.4491448699999996</v>
      </c>
      <c r="O2342" s="91">
        <f>SUM(J2342:N2342)</f>
        <v>572.16282694999995</v>
      </c>
    </row>
    <row r="2343" spans="2:15" x14ac:dyDescent="0.25">
      <c r="B2343" s="51" t="s">
        <v>21</v>
      </c>
      <c r="C2343" s="3" t="s">
        <v>250</v>
      </c>
      <c r="D2343" s="31" t="s">
        <v>2669</v>
      </c>
      <c r="E2343" s="23" t="s">
        <v>2732</v>
      </c>
      <c r="F2343" s="83">
        <v>43810</v>
      </c>
      <c r="G2343" s="82" t="s">
        <v>2608</v>
      </c>
      <c r="H2343" s="88" t="s">
        <v>2748</v>
      </c>
      <c r="I2343" s="88" t="s">
        <v>2743</v>
      </c>
      <c r="J2343" s="89">
        <v>653.9</v>
      </c>
      <c r="K2343" s="89">
        <v>-76.288028179999984</v>
      </c>
      <c r="L2343" s="89">
        <v>0</v>
      </c>
      <c r="M2343" s="92">
        <v>0</v>
      </c>
      <c r="N2343" s="10">
        <f>(J2343*0.83333%)*-1</f>
        <v>-5.4491448699999996</v>
      </c>
      <c r="O2343" s="91">
        <f>SUM(J2343:N2343)</f>
        <v>572.16282694999995</v>
      </c>
    </row>
    <row r="2344" spans="2:15" x14ac:dyDescent="0.25">
      <c r="B2344" s="51" t="s">
        <v>21</v>
      </c>
      <c r="C2344" s="3" t="s">
        <v>250</v>
      </c>
      <c r="D2344" s="31" t="s">
        <v>2669</v>
      </c>
      <c r="E2344" s="23" t="s">
        <v>2732</v>
      </c>
      <c r="F2344" s="83">
        <v>43810</v>
      </c>
      <c r="G2344" s="82" t="s">
        <v>2608</v>
      </c>
      <c r="H2344" s="88" t="s">
        <v>2748</v>
      </c>
      <c r="I2344" s="88" t="s">
        <v>2743</v>
      </c>
      <c r="J2344" s="89">
        <v>653.9</v>
      </c>
      <c r="K2344" s="89">
        <v>-76.288028179999984</v>
      </c>
      <c r="L2344" s="89">
        <v>0</v>
      </c>
      <c r="M2344" s="92">
        <v>0</v>
      </c>
      <c r="N2344" s="10">
        <f>(J2344*0.83333%)*-1</f>
        <v>-5.4491448699999996</v>
      </c>
      <c r="O2344" s="91">
        <f>SUM(J2344:N2344)</f>
        <v>572.16282694999995</v>
      </c>
    </row>
    <row r="2345" spans="2:15" x14ac:dyDescent="0.25">
      <c r="B2345" s="51" t="s">
        <v>21</v>
      </c>
      <c r="C2345" s="3" t="s">
        <v>250</v>
      </c>
      <c r="D2345" s="31" t="s">
        <v>2669</v>
      </c>
      <c r="E2345" s="23" t="s">
        <v>2732</v>
      </c>
      <c r="F2345" s="83">
        <v>43810</v>
      </c>
      <c r="G2345" s="82" t="s">
        <v>2608</v>
      </c>
      <c r="H2345" s="88" t="s">
        <v>2748</v>
      </c>
      <c r="I2345" s="88" t="s">
        <v>2743</v>
      </c>
      <c r="J2345" s="89">
        <v>653.9</v>
      </c>
      <c r="K2345" s="89">
        <v>-76.288028179999984</v>
      </c>
      <c r="L2345" s="89">
        <v>0</v>
      </c>
      <c r="M2345" s="92">
        <v>0</v>
      </c>
      <c r="N2345" s="10">
        <f>(J2345*0.83333%)*-1</f>
        <v>-5.4491448699999996</v>
      </c>
      <c r="O2345" s="91">
        <f>SUM(J2345:N2345)</f>
        <v>572.16282694999995</v>
      </c>
    </row>
    <row r="2346" spans="2:15" x14ac:dyDescent="0.25">
      <c r="B2346" s="51" t="s">
        <v>21</v>
      </c>
      <c r="C2346" s="3" t="s">
        <v>250</v>
      </c>
      <c r="D2346" s="31" t="s">
        <v>2669</v>
      </c>
      <c r="E2346" s="23" t="s">
        <v>2732</v>
      </c>
      <c r="F2346" s="83">
        <v>43810</v>
      </c>
      <c r="G2346" s="82" t="s">
        <v>2608</v>
      </c>
      <c r="H2346" s="88" t="s">
        <v>2748</v>
      </c>
      <c r="I2346" s="88" t="s">
        <v>2743</v>
      </c>
      <c r="J2346" s="89">
        <v>653.9</v>
      </c>
      <c r="K2346" s="89">
        <v>-76.288028179999984</v>
      </c>
      <c r="L2346" s="89">
        <v>0</v>
      </c>
      <c r="M2346" s="92">
        <v>0</v>
      </c>
      <c r="N2346" s="10">
        <f>(J2346*0.83333%)*-1</f>
        <v>-5.4491448699999996</v>
      </c>
      <c r="O2346" s="91">
        <f>SUM(J2346:N2346)</f>
        <v>572.16282694999995</v>
      </c>
    </row>
    <row r="2347" spans="2:15" x14ac:dyDescent="0.25">
      <c r="B2347" s="51" t="s">
        <v>21</v>
      </c>
      <c r="C2347" s="3" t="s">
        <v>250</v>
      </c>
      <c r="D2347" s="31" t="s">
        <v>2669</v>
      </c>
      <c r="E2347" s="23" t="s">
        <v>2732</v>
      </c>
      <c r="F2347" s="83">
        <v>43810</v>
      </c>
      <c r="G2347" s="82" t="s">
        <v>2608</v>
      </c>
      <c r="H2347" s="88" t="s">
        <v>2748</v>
      </c>
      <c r="I2347" s="88" t="s">
        <v>2743</v>
      </c>
      <c r="J2347" s="89">
        <v>653.9</v>
      </c>
      <c r="K2347" s="89">
        <v>-76.288028179999984</v>
      </c>
      <c r="L2347" s="89">
        <v>0</v>
      </c>
      <c r="M2347" s="92">
        <v>0</v>
      </c>
      <c r="N2347" s="10">
        <f>(J2347*0.83333%)*-1</f>
        <v>-5.4491448699999996</v>
      </c>
      <c r="O2347" s="91">
        <f>SUM(J2347:N2347)</f>
        <v>572.16282694999995</v>
      </c>
    </row>
    <row r="2348" spans="2:15" x14ac:dyDescent="0.25">
      <c r="B2348" s="51" t="s">
        <v>21</v>
      </c>
      <c r="C2348" s="3" t="s">
        <v>250</v>
      </c>
      <c r="D2348" s="31" t="s">
        <v>2669</v>
      </c>
      <c r="E2348" s="23" t="s">
        <v>2732</v>
      </c>
      <c r="F2348" s="83">
        <v>43810</v>
      </c>
      <c r="G2348" s="82" t="s">
        <v>2608</v>
      </c>
      <c r="H2348" s="88" t="s">
        <v>2748</v>
      </c>
      <c r="I2348" s="88" t="s">
        <v>2743</v>
      </c>
      <c r="J2348" s="89">
        <v>653.9</v>
      </c>
      <c r="K2348" s="89">
        <v>-76.288028179999984</v>
      </c>
      <c r="L2348" s="89">
        <v>0</v>
      </c>
      <c r="M2348" s="92">
        <v>0</v>
      </c>
      <c r="N2348" s="10">
        <f>(J2348*0.83333%)*-1</f>
        <v>-5.4491448699999996</v>
      </c>
      <c r="O2348" s="91">
        <f>SUM(J2348:N2348)</f>
        <v>572.16282694999995</v>
      </c>
    </row>
    <row r="2349" spans="2:15" x14ac:dyDescent="0.25">
      <c r="B2349" s="51" t="s">
        <v>21</v>
      </c>
      <c r="C2349" s="3" t="s">
        <v>250</v>
      </c>
      <c r="D2349" s="31" t="s">
        <v>2669</v>
      </c>
      <c r="E2349" s="23" t="s">
        <v>2732</v>
      </c>
      <c r="F2349" s="83">
        <v>43810</v>
      </c>
      <c r="G2349" s="82" t="s">
        <v>2608</v>
      </c>
      <c r="H2349" s="88" t="s">
        <v>2748</v>
      </c>
      <c r="I2349" s="88" t="s">
        <v>2743</v>
      </c>
      <c r="J2349" s="89">
        <v>653.9</v>
      </c>
      <c r="K2349" s="89">
        <v>-76.288028179999984</v>
      </c>
      <c r="L2349" s="89">
        <v>0</v>
      </c>
      <c r="M2349" s="92">
        <v>0</v>
      </c>
      <c r="N2349" s="10">
        <f>(J2349*0.83333%)*-1</f>
        <v>-5.4491448699999996</v>
      </c>
      <c r="O2349" s="91">
        <f>SUM(J2349:N2349)</f>
        <v>572.16282694999995</v>
      </c>
    </row>
    <row r="2350" spans="2:15" x14ac:dyDescent="0.25">
      <c r="B2350" s="51" t="s">
        <v>21</v>
      </c>
      <c r="C2350" s="3" t="s">
        <v>250</v>
      </c>
      <c r="D2350" s="31" t="s">
        <v>2669</v>
      </c>
      <c r="E2350" s="23" t="s">
        <v>2732</v>
      </c>
      <c r="F2350" s="83">
        <v>43810</v>
      </c>
      <c r="G2350" s="82" t="s">
        <v>2608</v>
      </c>
      <c r="H2350" s="88" t="s">
        <v>2748</v>
      </c>
      <c r="I2350" s="88" t="s">
        <v>2743</v>
      </c>
      <c r="J2350" s="89">
        <v>653.9</v>
      </c>
      <c r="K2350" s="89">
        <v>-76.288028179999984</v>
      </c>
      <c r="L2350" s="89">
        <v>0</v>
      </c>
      <c r="M2350" s="92">
        <v>0</v>
      </c>
      <c r="N2350" s="10">
        <f>(J2350*0.83333%)*-1</f>
        <v>-5.4491448699999996</v>
      </c>
      <c r="O2350" s="91">
        <f>SUM(J2350:N2350)</f>
        <v>572.16282694999995</v>
      </c>
    </row>
    <row r="2351" spans="2:15" x14ac:dyDescent="0.25">
      <c r="B2351" s="51" t="s">
        <v>21</v>
      </c>
      <c r="C2351" s="3" t="s">
        <v>250</v>
      </c>
      <c r="D2351" s="31" t="s">
        <v>2669</v>
      </c>
      <c r="E2351" s="23" t="s">
        <v>2732</v>
      </c>
      <c r="F2351" s="83">
        <v>43810</v>
      </c>
      <c r="G2351" s="82" t="s">
        <v>2608</v>
      </c>
      <c r="H2351" s="88" t="s">
        <v>2748</v>
      </c>
      <c r="I2351" s="88" t="s">
        <v>2743</v>
      </c>
      <c r="J2351" s="89">
        <v>653.9</v>
      </c>
      <c r="K2351" s="89">
        <v>-76.288028179999984</v>
      </c>
      <c r="L2351" s="89">
        <v>0</v>
      </c>
      <c r="M2351" s="92">
        <v>0</v>
      </c>
      <c r="N2351" s="10">
        <f>(J2351*0.83333%)*-1</f>
        <v>-5.4491448699999996</v>
      </c>
      <c r="O2351" s="91">
        <f>SUM(J2351:N2351)</f>
        <v>572.16282694999995</v>
      </c>
    </row>
    <row r="2352" spans="2:15" x14ac:dyDescent="0.25">
      <c r="B2352" s="51" t="s">
        <v>21</v>
      </c>
      <c r="C2352" s="3" t="s">
        <v>250</v>
      </c>
      <c r="D2352" s="31" t="s">
        <v>2669</v>
      </c>
      <c r="E2352" s="23" t="s">
        <v>2732</v>
      </c>
      <c r="F2352" s="83">
        <v>43810</v>
      </c>
      <c r="G2352" s="82" t="s">
        <v>2608</v>
      </c>
      <c r="H2352" s="88" t="s">
        <v>2748</v>
      </c>
      <c r="I2352" s="88" t="s">
        <v>2743</v>
      </c>
      <c r="J2352" s="89">
        <v>653.9</v>
      </c>
      <c r="K2352" s="89">
        <v>-76.288028179999984</v>
      </c>
      <c r="L2352" s="89">
        <v>0</v>
      </c>
      <c r="M2352" s="92">
        <v>0</v>
      </c>
      <c r="N2352" s="10">
        <f>(J2352*0.83333%)*-1</f>
        <v>-5.4491448699999996</v>
      </c>
      <c r="O2352" s="91">
        <f>SUM(J2352:N2352)</f>
        <v>572.16282694999995</v>
      </c>
    </row>
    <row r="2353" spans="2:15" x14ac:dyDescent="0.25">
      <c r="B2353" s="51" t="s">
        <v>21</v>
      </c>
      <c r="C2353" s="3" t="s">
        <v>250</v>
      </c>
      <c r="D2353" s="31" t="s">
        <v>2669</v>
      </c>
      <c r="E2353" s="23" t="s">
        <v>2732</v>
      </c>
      <c r="F2353" s="83">
        <v>43810</v>
      </c>
      <c r="G2353" s="82" t="s">
        <v>2608</v>
      </c>
      <c r="H2353" s="88" t="s">
        <v>2748</v>
      </c>
      <c r="I2353" s="88" t="s">
        <v>2743</v>
      </c>
      <c r="J2353" s="89">
        <v>653.9</v>
      </c>
      <c r="K2353" s="89">
        <v>-76.288028179999984</v>
      </c>
      <c r="L2353" s="89">
        <v>0</v>
      </c>
      <c r="M2353" s="92">
        <v>0</v>
      </c>
      <c r="N2353" s="10">
        <f>(J2353*0.83333%)*-1</f>
        <v>-5.4491448699999996</v>
      </c>
      <c r="O2353" s="91">
        <f>SUM(J2353:N2353)</f>
        <v>572.16282694999995</v>
      </c>
    </row>
    <row r="2354" spans="2:15" x14ac:dyDescent="0.25">
      <c r="B2354" s="51" t="s">
        <v>21</v>
      </c>
      <c r="C2354" s="3" t="s">
        <v>250</v>
      </c>
      <c r="D2354" s="31" t="s">
        <v>2669</v>
      </c>
      <c r="E2354" s="23" t="s">
        <v>2732</v>
      </c>
      <c r="F2354" s="83">
        <v>43810</v>
      </c>
      <c r="G2354" s="82" t="s">
        <v>2608</v>
      </c>
      <c r="H2354" s="88" t="s">
        <v>2748</v>
      </c>
      <c r="I2354" s="88" t="s">
        <v>2743</v>
      </c>
      <c r="J2354" s="89">
        <v>653.9</v>
      </c>
      <c r="K2354" s="89">
        <v>-76.288028179999984</v>
      </c>
      <c r="L2354" s="89">
        <v>0</v>
      </c>
      <c r="M2354" s="92">
        <v>0</v>
      </c>
      <c r="N2354" s="10">
        <f>(J2354*0.83333%)*-1</f>
        <v>-5.4491448699999996</v>
      </c>
      <c r="O2354" s="91">
        <f>SUM(J2354:N2354)</f>
        <v>572.16282694999995</v>
      </c>
    </row>
    <row r="2355" spans="2:15" x14ac:dyDescent="0.25">
      <c r="B2355" s="51" t="s">
        <v>21</v>
      </c>
      <c r="C2355" s="3" t="s">
        <v>250</v>
      </c>
      <c r="D2355" s="31" t="s">
        <v>2669</v>
      </c>
      <c r="E2355" s="23" t="s">
        <v>2732</v>
      </c>
      <c r="F2355" s="83">
        <v>43810</v>
      </c>
      <c r="G2355" s="82" t="s">
        <v>2608</v>
      </c>
      <c r="H2355" s="88" t="s">
        <v>2748</v>
      </c>
      <c r="I2355" s="88" t="s">
        <v>2743</v>
      </c>
      <c r="J2355" s="89">
        <v>653.9</v>
      </c>
      <c r="K2355" s="89">
        <v>-76.288028179999984</v>
      </c>
      <c r="L2355" s="89">
        <v>0</v>
      </c>
      <c r="M2355" s="92">
        <v>0</v>
      </c>
      <c r="N2355" s="10">
        <f>(J2355*0.83333%)*-1</f>
        <v>-5.4491448699999996</v>
      </c>
      <c r="O2355" s="91">
        <f>SUM(J2355:N2355)</f>
        <v>572.16282694999995</v>
      </c>
    </row>
    <row r="2356" spans="2:15" x14ac:dyDescent="0.25">
      <c r="B2356" s="51" t="s">
        <v>21</v>
      </c>
      <c r="C2356" s="3" t="s">
        <v>250</v>
      </c>
      <c r="D2356" s="31" t="s">
        <v>2669</v>
      </c>
      <c r="E2356" s="23" t="s">
        <v>2732</v>
      </c>
      <c r="F2356" s="83">
        <v>43810</v>
      </c>
      <c r="G2356" s="82" t="s">
        <v>2608</v>
      </c>
      <c r="H2356" s="88" t="s">
        <v>2748</v>
      </c>
      <c r="I2356" s="88" t="s">
        <v>2743</v>
      </c>
      <c r="J2356" s="89">
        <v>653.9</v>
      </c>
      <c r="K2356" s="89">
        <v>-76.288028179999984</v>
      </c>
      <c r="L2356" s="89">
        <v>0</v>
      </c>
      <c r="M2356" s="92">
        <v>0</v>
      </c>
      <c r="N2356" s="10">
        <f>(J2356*0.83333%)*-1</f>
        <v>-5.4491448699999996</v>
      </c>
      <c r="O2356" s="91">
        <f>SUM(J2356:N2356)</f>
        <v>572.16282694999995</v>
      </c>
    </row>
    <row r="2357" spans="2:15" x14ac:dyDescent="0.25">
      <c r="B2357" s="51" t="s">
        <v>21</v>
      </c>
      <c r="C2357" s="3" t="s">
        <v>250</v>
      </c>
      <c r="D2357" s="31" t="s">
        <v>2669</v>
      </c>
      <c r="E2357" s="23" t="s">
        <v>2732</v>
      </c>
      <c r="F2357" s="83">
        <v>43810</v>
      </c>
      <c r="G2357" s="82" t="s">
        <v>2608</v>
      </c>
      <c r="H2357" s="88" t="s">
        <v>2748</v>
      </c>
      <c r="I2357" s="88" t="s">
        <v>2743</v>
      </c>
      <c r="J2357" s="89">
        <v>653.9</v>
      </c>
      <c r="K2357" s="89">
        <v>-76.288028179999984</v>
      </c>
      <c r="L2357" s="89">
        <v>0</v>
      </c>
      <c r="M2357" s="92">
        <v>0</v>
      </c>
      <c r="N2357" s="10">
        <f>(J2357*0.83333%)*-1</f>
        <v>-5.4491448699999996</v>
      </c>
      <c r="O2357" s="91">
        <f>SUM(J2357:N2357)</f>
        <v>572.16282694999995</v>
      </c>
    </row>
    <row r="2358" spans="2:15" x14ac:dyDescent="0.25">
      <c r="B2358" s="51" t="s">
        <v>21</v>
      </c>
      <c r="C2358" s="3" t="s">
        <v>250</v>
      </c>
      <c r="D2358" s="31" t="s">
        <v>2669</v>
      </c>
      <c r="E2358" s="23" t="s">
        <v>2732</v>
      </c>
      <c r="F2358" s="83">
        <v>43810</v>
      </c>
      <c r="G2358" s="82" t="s">
        <v>2608</v>
      </c>
      <c r="H2358" s="88" t="s">
        <v>2749</v>
      </c>
      <c r="I2358" s="88" t="s">
        <v>2743</v>
      </c>
      <c r="J2358" s="89">
        <v>475.12</v>
      </c>
      <c r="K2358" s="89">
        <v>-55.430444943999987</v>
      </c>
      <c r="L2358" s="89">
        <v>0</v>
      </c>
      <c r="M2358" s="92">
        <v>0</v>
      </c>
      <c r="N2358" s="10">
        <f>(J2358*0.83333%)*-1</f>
        <v>-3.9593174960000002</v>
      </c>
      <c r="O2358" s="91">
        <f>SUM(J2358:N2358)</f>
        <v>415.73023756000003</v>
      </c>
    </row>
    <row r="2359" spans="2:15" x14ac:dyDescent="0.25">
      <c r="B2359" s="51" t="s">
        <v>21</v>
      </c>
      <c r="C2359" s="3" t="s">
        <v>250</v>
      </c>
      <c r="D2359" s="31" t="s">
        <v>2669</v>
      </c>
      <c r="E2359" s="23" t="s">
        <v>2732</v>
      </c>
      <c r="F2359" s="83">
        <v>43810</v>
      </c>
      <c r="G2359" s="82" t="s">
        <v>2608</v>
      </c>
      <c r="H2359" s="88" t="s">
        <v>2749</v>
      </c>
      <c r="I2359" s="88" t="s">
        <v>2743</v>
      </c>
      <c r="J2359" s="89">
        <v>475.12</v>
      </c>
      <c r="K2359" s="89">
        <v>-55.430444943999987</v>
      </c>
      <c r="L2359" s="89">
        <v>0</v>
      </c>
      <c r="M2359" s="92">
        <v>0</v>
      </c>
      <c r="N2359" s="10">
        <f>(J2359*0.83333%)*-1</f>
        <v>-3.9593174960000002</v>
      </c>
      <c r="O2359" s="91">
        <f>SUM(J2359:N2359)</f>
        <v>415.73023756000003</v>
      </c>
    </row>
    <row r="2360" spans="2:15" x14ac:dyDescent="0.25">
      <c r="B2360" s="51" t="s">
        <v>21</v>
      </c>
      <c r="C2360" s="3" t="s">
        <v>250</v>
      </c>
      <c r="D2360" s="31" t="s">
        <v>2669</v>
      </c>
      <c r="E2360" s="23" t="s">
        <v>2732</v>
      </c>
      <c r="F2360" s="83">
        <v>43810</v>
      </c>
      <c r="G2360" s="82" t="s">
        <v>2608</v>
      </c>
      <c r="H2360" s="88" t="s">
        <v>2749</v>
      </c>
      <c r="I2360" s="88" t="s">
        <v>2743</v>
      </c>
      <c r="J2360" s="89">
        <v>475.12</v>
      </c>
      <c r="K2360" s="89">
        <v>-55.430444943999987</v>
      </c>
      <c r="L2360" s="89">
        <v>0</v>
      </c>
      <c r="M2360" s="92">
        <v>0</v>
      </c>
      <c r="N2360" s="10">
        <f>(J2360*0.83333%)*-1</f>
        <v>-3.9593174960000002</v>
      </c>
      <c r="O2360" s="91">
        <f>SUM(J2360:N2360)</f>
        <v>415.73023756000003</v>
      </c>
    </row>
    <row r="2361" spans="2:15" x14ac:dyDescent="0.25">
      <c r="B2361" s="51" t="s">
        <v>21</v>
      </c>
      <c r="C2361" s="3" t="s">
        <v>250</v>
      </c>
      <c r="D2361" s="31" t="s">
        <v>2669</v>
      </c>
      <c r="E2361" s="23" t="s">
        <v>2732</v>
      </c>
      <c r="F2361" s="83">
        <v>43810</v>
      </c>
      <c r="G2361" s="82" t="s">
        <v>2608</v>
      </c>
      <c r="H2361" s="88" t="s">
        <v>2749</v>
      </c>
      <c r="I2361" s="88" t="s">
        <v>2743</v>
      </c>
      <c r="J2361" s="89">
        <v>475.12</v>
      </c>
      <c r="K2361" s="89">
        <v>-55.430444943999987</v>
      </c>
      <c r="L2361" s="89">
        <v>0</v>
      </c>
      <c r="M2361" s="92">
        <v>0</v>
      </c>
      <c r="N2361" s="10">
        <f>(J2361*0.83333%)*-1</f>
        <v>-3.9593174960000002</v>
      </c>
      <c r="O2361" s="91">
        <f>SUM(J2361:N2361)</f>
        <v>415.73023756000003</v>
      </c>
    </row>
    <row r="2362" spans="2:15" x14ac:dyDescent="0.25">
      <c r="B2362" s="51" t="s">
        <v>21</v>
      </c>
      <c r="C2362" s="3" t="s">
        <v>250</v>
      </c>
      <c r="D2362" s="31" t="s">
        <v>2669</v>
      </c>
      <c r="E2362" s="23" t="s">
        <v>2732</v>
      </c>
      <c r="F2362" s="83">
        <v>43810</v>
      </c>
      <c r="G2362" s="82" t="s">
        <v>2608</v>
      </c>
      <c r="H2362" s="88" t="s">
        <v>2749</v>
      </c>
      <c r="I2362" s="88" t="s">
        <v>2743</v>
      </c>
      <c r="J2362" s="89">
        <v>475.12</v>
      </c>
      <c r="K2362" s="89">
        <v>-55.430444943999987</v>
      </c>
      <c r="L2362" s="89">
        <v>0</v>
      </c>
      <c r="M2362" s="92">
        <v>0</v>
      </c>
      <c r="N2362" s="10">
        <f>(J2362*0.83333%)*-1</f>
        <v>-3.9593174960000002</v>
      </c>
      <c r="O2362" s="91">
        <f>SUM(J2362:N2362)</f>
        <v>415.73023756000003</v>
      </c>
    </row>
    <row r="2363" spans="2:15" x14ac:dyDescent="0.25">
      <c r="B2363" s="51" t="s">
        <v>21</v>
      </c>
      <c r="C2363" s="3" t="s">
        <v>250</v>
      </c>
      <c r="D2363" s="31" t="s">
        <v>2669</v>
      </c>
      <c r="E2363" s="23" t="s">
        <v>2732</v>
      </c>
      <c r="F2363" s="83">
        <v>43812</v>
      </c>
      <c r="G2363" s="82" t="s">
        <v>2608</v>
      </c>
      <c r="H2363" s="88" t="s">
        <v>2742</v>
      </c>
      <c r="I2363" s="88" t="s">
        <v>2743</v>
      </c>
      <c r="J2363" s="89">
        <v>580</v>
      </c>
      <c r="K2363" s="89">
        <v>-67.666396000000006</v>
      </c>
      <c r="L2363" s="89">
        <v>0</v>
      </c>
      <c r="M2363" s="92">
        <v>0</v>
      </c>
      <c r="N2363" s="10">
        <f>(J2363*0.83333%)*-1</f>
        <v>-4.8333139999999997</v>
      </c>
      <c r="O2363" s="91">
        <f>SUM(J2363:N2363)</f>
        <v>507.50029000000006</v>
      </c>
    </row>
    <row r="2364" spans="2:15" x14ac:dyDescent="0.25">
      <c r="B2364" s="51" t="s">
        <v>21</v>
      </c>
      <c r="C2364" s="3" t="s">
        <v>250</v>
      </c>
      <c r="D2364" s="31" t="s">
        <v>2669</v>
      </c>
      <c r="E2364" s="23" t="s">
        <v>2732</v>
      </c>
      <c r="F2364" s="83">
        <v>43812</v>
      </c>
      <c r="G2364" s="82" t="s">
        <v>2608</v>
      </c>
      <c r="H2364" s="88" t="s">
        <v>2742</v>
      </c>
      <c r="I2364" s="88" t="s">
        <v>2743</v>
      </c>
      <c r="J2364" s="89">
        <v>580</v>
      </c>
      <c r="K2364" s="89">
        <v>-67.666396000000006</v>
      </c>
      <c r="L2364" s="89">
        <v>0</v>
      </c>
      <c r="M2364" s="92">
        <v>0</v>
      </c>
      <c r="N2364" s="10">
        <f>(J2364*0.83333%)*-1</f>
        <v>-4.8333139999999997</v>
      </c>
      <c r="O2364" s="91">
        <f>SUM(J2364:N2364)</f>
        <v>507.50029000000006</v>
      </c>
    </row>
    <row r="2365" spans="2:15" x14ac:dyDescent="0.25">
      <c r="B2365" s="51" t="s">
        <v>21</v>
      </c>
      <c r="C2365" s="3" t="s">
        <v>250</v>
      </c>
      <c r="D2365" s="31" t="s">
        <v>2669</v>
      </c>
      <c r="E2365" s="23" t="s">
        <v>2732</v>
      </c>
      <c r="F2365" s="83">
        <v>43812</v>
      </c>
      <c r="G2365" s="82" t="s">
        <v>2608</v>
      </c>
      <c r="H2365" s="88" t="s">
        <v>2742</v>
      </c>
      <c r="I2365" s="88" t="s">
        <v>2743</v>
      </c>
      <c r="J2365" s="89">
        <v>580</v>
      </c>
      <c r="K2365" s="89">
        <v>-67.666396000000006</v>
      </c>
      <c r="L2365" s="89">
        <v>0</v>
      </c>
      <c r="M2365" s="92">
        <v>0</v>
      </c>
      <c r="N2365" s="10">
        <f>(J2365*0.83333%)*-1</f>
        <v>-4.8333139999999997</v>
      </c>
      <c r="O2365" s="91">
        <f>SUM(J2365:N2365)</f>
        <v>507.50029000000006</v>
      </c>
    </row>
    <row r="2366" spans="2:15" x14ac:dyDescent="0.25">
      <c r="B2366" s="51" t="s">
        <v>21</v>
      </c>
      <c r="C2366" s="3" t="s">
        <v>250</v>
      </c>
      <c r="D2366" s="31" t="s">
        <v>2669</v>
      </c>
      <c r="E2366" s="23" t="s">
        <v>2732</v>
      </c>
      <c r="F2366" s="83">
        <v>43812</v>
      </c>
      <c r="G2366" s="82" t="s">
        <v>2608</v>
      </c>
      <c r="H2366" s="88" t="s">
        <v>2744</v>
      </c>
      <c r="I2366" s="88" t="s">
        <v>2743</v>
      </c>
      <c r="J2366" s="89">
        <v>600</v>
      </c>
      <c r="K2366" s="89">
        <v>-69.999719999999996</v>
      </c>
      <c r="L2366" s="89">
        <v>0</v>
      </c>
      <c r="M2366" s="92">
        <v>0</v>
      </c>
      <c r="N2366" s="10">
        <f>(J2366*0.83333%)*-1</f>
        <v>-4.9999799999999999</v>
      </c>
      <c r="O2366" s="91">
        <f>SUM(J2366:N2366)</f>
        <v>525.00029999999992</v>
      </c>
    </row>
    <row r="2367" spans="2:15" x14ac:dyDescent="0.25">
      <c r="B2367" s="51" t="s">
        <v>21</v>
      </c>
      <c r="C2367" s="3" t="s">
        <v>250</v>
      </c>
      <c r="D2367" s="31" t="s">
        <v>2669</v>
      </c>
      <c r="E2367" s="23" t="s">
        <v>2732</v>
      </c>
      <c r="F2367" s="83">
        <v>43812</v>
      </c>
      <c r="G2367" s="82" t="s">
        <v>2608</v>
      </c>
      <c r="H2367" s="88" t="s">
        <v>2744</v>
      </c>
      <c r="I2367" s="88" t="s">
        <v>2743</v>
      </c>
      <c r="J2367" s="89">
        <v>600</v>
      </c>
      <c r="K2367" s="89">
        <v>-69.999719999999996</v>
      </c>
      <c r="L2367" s="89">
        <v>0</v>
      </c>
      <c r="M2367" s="92">
        <v>0</v>
      </c>
      <c r="N2367" s="10">
        <f>(J2367*0.83333%)*-1</f>
        <v>-4.9999799999999999</v>
      </c>
      <c r="O2367" s="91">
        <f>SUM(J2367:N2367)</f>
        <v>525.00029999999992</v>
      </c>
    </row>
    <row r="2368" spans="2:15" x14ac:dyDescent="0.25">
      <c r="B2368" s="51" t="s">
        <v>21</v>
      </c>
      <c r="C2368" s="3" t="s">
        <v>250</v>
      </c>
      <c r="D2368" s="31" t="s">
        <v>2669</v>
      </c>
      <c r="E2368" s="23" t="s">
        <v>2732</v>
      </c>
      <c r="F2368" s="83">
        <v>43812</v>
      </c>
      <c r="G2368" s="82" t="s">
        <v>2608</v>
      </c>
      <c r="H2368" s="88" t="s">
        <v>2744</v>
      </c>
      <c r="I2368" s="88" t="s">
        <v>2743</v>
      </c>
      <c r="J2368" s="89">
        <v>600</v>
      </c>
      <c r="K2368" s="89">
        <v>-69.999719999999996</v>
      </c>
      <c r="L2368" s="89">
        <v>0</v>
      </c>
      <c r="M2368" s="92">
        <v>0</v>
      </c>
      <c r="N2368" s="10">
        <f>(J2368*0.83333%)*-1</f>
        <v>-4.9999799999999999</v>
      </c>
      <c r="O2368" s="91">
        <f>SUM(J2368:N2368)</f>
        <v>525.00029999999992</v>
      </c>
    </row>
    <row r="2369" spans="2:15" x14ac:dyDescent="0.25">
      <c r="B2369" s="51" t="s">
        <v>21</v>
      </c>
      <c r="C2369" s="3" t="s">
        <v>250</v>
      </c>
      <c r="D2369" s="31" t="s">
        <v>2669</v>
      </c>
      <c r="E2369" s="23" t="s">
        <v>2732</v>
      </c>
      <c r="F2369" s="83">
        <v>43812</v>
      </c>
      <c r="G2369" s="82" t="s">
        <v>2608</v>
      </c>
      <c r="H2369" s="88" t="s">
        <v>2745</v>
      </c>
      <c r="I2369" s="88" t="s">
        <v>2743</v>
      </c>
      <c r="J2369" s="89">
        <v>1240</v>
      </c>
      <c r="K2369" s="89">
        <v>-144.666088</v>
      </c>
      <c r="L2369" s="89">
        <v>0</v>
      </c>
      <c r="M2369" s="92">
        <v>0</v>
      </c>
      <c r="N2369" s="10">
        <f>(J2369*0.83333%)*-1</f>
        <v>-10.333292</v>
      </c>
      <c r="O2369" s="91">
        <f>SUM(J2369:N2369)</f>
        <v>1085.00062</v>
      </c>
    </row>
    <row r="2370" spans="2:15" x14ac:dyDescent="0.25">
      <c r="B2370" s="51" t="s">
        <v>21</v>
      </c>
      <c r="C2370" s="3" t="s">
        <v>250</v>
      </c>
      <c r="D2370" s="31" t="s">
        <v>2669</v>
      </c>
      <c r="E2370" s="23" t="s">
        <v>2732</v>
      </c>
      <c r="F2370" s="83">
        <v>43812</v>
      </c>
      <c r="G2370" s="82" t="s">
        <v>2608</v>
      </c>
      <c r="H2370" s="88" t="s">
        <v>2745</v>
      </c>
      <c r="I2370" s="88" t="s">
        <v>2743</v>
      </c>
      <c r="J2370" s="89">
        <v>1240</v>
      </c>
      <c r="K2370" s="89">
        <v>-144.666088</v>
      </c>
      <c r="L2370" s="89">
        <v>0</v>
      </c>
      <c r="M2370" s="92">
        <v>0</v>
      </c>
      <c r="N2370" s="10">
        <f>(J2370*0.83333%)*-1</f>
        <v>-10.333292</v>
      </c>
      <c r="O2370" s="91">
        <f>SUM(J2370:N2370)</f>
        <v>1085.00062</v>
      </c>
    </row>
    <row r="2371" spans="2:15" x14ac:dyDescent="0.25">
      <c r="B2371" s="51" t="s">
        <v>21</v>
      </c>
      <c r="C2371" s="3" t="s">
        <v>250</v>
      </c>
      <c r="D2371" s="31" t="s">
        <v>2669</v>
      </c>
      <c r="E2371" s="23" t="s">
        <v>2732</v>
      </c>
      <c r="F2371" s="83">
        <v>43812</v>
      </c>
      <c r="G2371" s="82" t="s">
        <v>2608</v>
      </c>
      <c r="H2371" s="88" t="s">
        <v>2745</v>
      </c>
      <c r="I2371" s="88" t="s">
        <v>2743</v>
      </c>
      <c r="J2371" s="89">
        <v>1240</v>
      </c>
      <c r="K2371" s="89">
        <v>-144.666088</v>
      </c>
      <c r="L2371" s="89">
        <v>0</v>
      </c>
      <c r="M2371" s="92">
        <v>0</v>
      </c>
      <c r="N2371" s="10">
        <f>(J2371*0.83333%)*-1</f>
        <v>-10.333292</v>
      </c>
      <c r="O2371" s="91">
        <f>SUM(J2371:N2371)</f>
        <v>1085.00062</v>
      </c>
    </row>
    <row r="2372" spans="2:15" x14ac:dyDescent="0.25">
      <c r="B2372" s="51" t="s">
        <v>21</v>
      </c>
      <c r="C2372" s="3" t="s">
        <v>250</v>
      </c>
      <c r="D2372" s="31" t="s">
        <v>2669</v>
      </c>
      <c r="E2372" s="23" t="s">
        <v>2732</v>
      </c>
      <c r="F2372" s="83">
        <v>43812</v>
      </c>
      <c r="G2372" s="82" t="s">
        <v>2608</v>
      </c>
      <c r="H2372" s="88" t="s">
        <v>2745</v>
      </c>
      <c r="I2372" s="88" t="s">
        <v>2743</v>
      </c>
      <c r="J2372" s="89">
        <v>1240</v>
      </c>
      <c r="K2372" s="89">
        <v>-144.666088</v>
      </c>
      <c r="L2372" s="89">
        <v>0</v>
      </c>
      <c r="M2372" s="92">
        <v>0</v>
      </c>
      <c r="N2372" s="10">
        <f>(J2372*0.83333%)*-1</f>
        <v>-10.333292</v>
      </c>
      <c r="O2372" s="91">
        <f>SUM(J2372:N2372)</f>
        <v>1085.00062</v>
      </c>
    </row>
    <row r="2373" spans="2:15" x14ac:dyDescent="0.25">
      <c r="B2373" s="51" t="s">
        <v>21</v>
      </c>
      <c r="C2373" s="3" t="s">
        <v>250</v>
      </c>
      <c r="D2373" s="31" t="s">
        <v>2669</v>
      </c>
      <c r="E2373" s="23" t="s">
        <v>2732</v>
      </c>
      <c r="F2373" s="83">
        <v>43812</v>
      </c>
      <c r="G2373" s="82" t="s">
        <v>2608</v>
      </c>
      <c r="H2373" s="88" t="s">
        <v>2746</v>
      </c>
      <c r="I2373" s="88" t="s">
        <v>2743</v>
      </c>
      <c r="J2373" s="89">
        <v>360</v>
      </c>
      <c r="K2373" s="89">
        <v>-41.999832000000012</v>
      </c>
      <c r="L2373" s="89">
        <v>0</v>
      </c>
      <c r="M2373" s="92">
        <v>0</v>
      </c>
      <c r="N2373" s="10">
        <f>(J2373*0.83333%)*-1</f>
        <v>-2.9999880000000001</v>
      </c>
      <c r="O2373" s="91">
        <f>SUM(J2373:N2373)</f>
        <v>315.00018</v>
      </c>
    </row>
    <row r="2374" spans="2:15" x14ac:dyDescent="0.25">
      <c r="B2374" s="51" t="s">
        <v>21</v>
      </c>
      <c r="C2374" s="3" t="s">
        <v>250</v>
      </c>
      <c r="D2374" s="31" t="s">
        <v>2669</v>
      </c>
      <c r="E2374" s="23" t="s">
        <v>2732</v>
      </c>
      <c r="F2374" s="83">
        <v>43812</v>
      </c>
      <c r="G2374" s="82" t="s">
        <v>2608</v>
      </c>
      <c r="H2374" s="88" t="s">
        <v>2746</v>
      </c>
      <c r="I2374" s="88" t="s">
        <v>2743</v>
      </c>
      <c r="J2374" s="89">
        <v>360</v>
      </c>
      <c r="K2374" s="89">
        <v>-41.999832000000012</v>
      </c>
      <c r="L2374" s="89">
        <v>0</v>
      </c>
      <c r="M2374" s="92">
        <v>0</v>
      </c>
      <c r="N2374" s="10">
        <f>(J2374*0.83333%)*-1</f>
        <v>-2.9999880000000001</v>
      </c>
      <c r="O2374" s="91">
        <f>SUM(J2374:N2374)</f>
        <v>315.00018</v>
      </c>
    </row>
    <row r="2375" spans="2:15" x14ac:dyDescent="0.25">
      <c r="B2375" s="51" t="s">
        <v>21</v>
      </c>
      <c r="C2375" s="3" t="s">
        <v>250</v>
      </c>
      <c r="D2375" s="31" t="s">
        <v>2669</v>
      </c>
      <c r="E2375" s="23" t="s">
        <v>2732</v>
      </c>
      <c r="F2375" s="83">
        <v>43812</v>
      </c>
      <c r="G2375" s="82" t="s">
        <v>2608</v>
      </c>
      <c r="H2375" s="88" t="s">
        <v>2746</v>
      </c>
      <c r="I2375" s="88" t="s">
        <v>2743</v>
      </c>
      <c r="J2375" s="89">
        <v>360</v>
      </c>
      <c r="K2375" s="89">
        <v>-41.999832000000012</v>
      </c>
      <c r="L2375" s="89">
        <v>0</v>
      </c>
      <c r="M2375" s="92">
        <v>0</v>
      </c>
      <c r="N2375" s="10">
        <f>(J2375*0.83333%)*-1</f>
        <v>-2.9999880000000001</v>
      </c>
      <c r="O2375" s="91">
        <f>SUM(J2375:N2375)</f>
        <v>315.00018</v>
      </c>
    </row>
    <row r="2376" spans="2:15" x14ac:dyDescent="0.25">
      <c r="B2376" s="51" t="s">
        <v>21</v>
      </c>
      <c r="C2376" s="3" t="s">
        <v>250</v>
      </c>
      <c r="D2376" s="31" t="s">
        <v>2669</v>
      </c>
      <c r="E2376" s="23" t="s">
        <v>2732</v>
      </c>
      <c r="F2376" s="83">
        <v>43812</v>
      </c>
      <c r="G2376" s="82" t="s">
        <v>2608</v>
      </c>
      <c r="H2376" s="88" t="s">
        <v>2746</v>
      </c>
      <c r="I2376" s="88" t="s">
        <v>2743</v>
      </c>
      <c r="J2376" s="89">
        <v>360</v>
      </c>
      <c r="K2376" s="89">
        <v>-41.999832000000012</v>
      </c>
      <c r="L2376" s="89">
        <v>0</v>
      </c>
      <c r="M2376" s="92">
        <v>0</v>
      </c>
      <c r="N2376" s="10">
        <f>(J2376*0.83333%)*-1</f>
        <v>-2.9999880000000001</v>
      </c>
      <c r="O2376" s="91">
        <f>SUM(J2376:N2376)</f>
        <v>315.00018</v>
      </c>
    </row>
    <row r="2377" spans="2:15" x14ac:dyDescent="0.25">
      <c r="B2377" s="51" t="s">
        <v>21</v>
      </c>
      <c r="C2377" s="3" t="s">
        <v>250</v>
      </c>
      <c r="D2377" s="31" t="s">
        <v>2669</v>
      </c>
      <c r="E2377" s="23" t="s">
        <v>2732</v>
      </c>
      <c r="F2377" s="83">
        <v>43812</v>
      </c>
      <c r="G2377" s="82" t="s">
        <v>2608</v>
      </c>
      <c r="H2377" s="88" t="s">
        <v>2746</v>
      </c>
      <c r="I2377" s="88" t="s">
        <v>2743</v>
      </c>
      <c r="J2377" s="89">
        <v>360</v>
      </c>
      <c r="K2377" s="89">
        <v>-41.999832000000012</v>
      </c>
      <c r="L2377" s="89">
        <v>0</v>
      </c>
      <c r="M2377" s="92">
        <v>0</v>
      </c>
      <c r="N2377" s="10">
        <f>(J2377*0.83333%)*-1</f>
        <v>-2.9999880000000001</v>
      </c>
      <c r="O2377" s="91">
        <f>SUM(J2377:N2377)</f>
        <v>315.00018</v>
      </c>
    </row>
    <row r="2378" spans="2:15" x14ac:dyDescent="0.25">
      <c r="B2378" s="51" t="s">
        <v>21</v>
      </c>
      <c r="C2378" s="3" t="s">
        <v>250</v>
      </c>
      <c r="D2378" s="31" t="s">
        <v>2669</v>
      </c>
      <c r="E2378" s="23" t="s">
        <v>2732</v>
      </c>
      <c r="F2378" s="83">
        <v>43812</v>
      </c>
      <c r="G2378" s="82" t="s">
        <v>2608</v>
      </c>
      <c r="H2378" s="88" t="s">
        <v>2746</v>
      </c>
      <c r="I2378" s="88" t="s">
        <v>2743</v>
      </c>
      <c r="J2378" s="89">
        <v>360</v>
      </c>
      <c r="K2378" s="89">
        <v>-41.999832000000012</v>
      </c>
      <c r="L2378" s="89">
        <v>0</v>
      </c>
      <c r="M2378" s="92">
        <v>0</v>
      </c>
      <c r="N2378" s="10">
        <f>(J2378*0.83333%)*-1</f>
        <v>-2.9999880000000001</v>
      </c>
      <c r="O2378" s="91">
        <f>SUM(J2378:N2378)</f>
        <v>315.00018</v>
      </c>
    </row>
    <row r="2379" spans="2:15" x14ac:dyDescent="0.25">
      <c r="B2379" s="51" t="s">
        <v>21</v>
      </c>
      <c r="C2379" s="3" t="s">
        <v>250</v>
      </c>
      <c r="D2379" s="31" t="s">
        <v>2669</v>
      </c>
      <c r="E2379" s="23" t="s">
        <v>2732</v>
      </c>
      <c r="F2379" s="83">
        <v>43812</v>
      </c>
      <c r="G2379" s="82" t="s">
        <v>2608</v>
      </c>
      <c r="H2379" s="88" t="s">
        <v>2746</v>
      </c>
      <c r="I2379" s="88" t="s">
        <v>2743</v>
      </c>
      <c r="J2379" s="89">
        <v>360</v>
      </c>
      <c r="K2379" s="89">
        <v>-41.999832000000012</v>
      </c>
      <c r="L2379" s="89">
        <v>0</v>
      </c>
      <c r="M2379" s="92">
        <v>0</v>
      </c>
      <c r="N2379" s="10">
        <f>(J2379*0.83333%)*-1</f>
        <v>-2.9999880000000001</v>
      </c>
      <c r="O2379" s="91">
        <f>SUM(J2379:N2379)</f>
        <v>315.00018</v>
      </c>
    </row>
    <row r="2380" spans="2:15" x14ac:dyDescent="0.25">
      <c r="B2380" s="51" t="s">
        <v>21</v>
      </c>
      <c r="C2380" s="3" t="s">
        <v>250</v>
      </c>
      <c r="D2380" s="31" t="s">
        <v>2669</v>
      </c>
      <c r="E2380" s="23" t="s">
        <v>2732</v>
      </c>
      <c r="F2380" s="83">
        <v>44041</v>
      </c>
      <c r="G2380" s="82" t="s">
        <v>2608</v>
      </c>
      <c r="H2380" s="88" t="s">
        <v>2758</v>
      </c>
      <c r="I2380" s="88" t="s">
        <v>2759</v>
      </c>
      <c r="J2380" s="89">
        <f>1665/3</f>
        <v>555</v>
      </c>
      <c r="K2380" s="89">
        <v>-32.3748705</v>
      </c>
      <c r="L2380" s="89">
        <v>0</v>
      </c>
      <c r="M2380" s="92">
        <v>0</v>
      </c>
      <c r="N2380" s="10">
        <f>(J2380*0.83333%)*-1</f>
        <v>-4.6249814999999996</v>
      </c>
      <c r="O2380" s="91">
        <f>SUM(J2380:N2380)</f>
        <v>518.00014799999997</v>
      </c>
    </row>
    <row r="2381" spans="2:15" x14ac:dyDescent="0.25">
      <c r="B2381" s="51" t="s">
        <v>21</v>
      </c>
      <c r="C2381" s="3" t="s">
        <v>250</v>
      </c>
      <c r="D2381" s="31" t="s">
        <v>2669</v>
      </c>
      <c r="E2381" s="23" t="s">
        <v>2732</v>
      </c>
      <c r="F2381" s="83">
        <v>44041</v>
      </c>
      <c r="G2381" s="82" t="s">
        <v>2608</v>
      </c>
      <c r="H2381" s="88" t="s">
        <v>2758</v>
      </c>
      <c r="I2381" s="88" t="s">
        <v>2759</v>
      </c>
      <c r="J2381" s="89">
        <f>1665/3</f>
        <v>555</v>
      </c>
      <c r="K2381" s="89">
        <v>-32.3748705</v>
      </c>
      <c r="L2381" s="89">
        <v>0</v>
      </c>
      <c r="M2381" s="92">
        <v>0</v>
      </c>
      <c r="N2381" s="10">
        <f>(J2381*0.83333%)*-1</f>
        <v>-4.6249814999999996</v>
      </c>
      <c r="O2381" s="91">
        <f>SUM(J2381:N2381)</f>
        <v>518.00014799999997</v>
      </c>
    </row>
    <row r="2382" spans="2:15" x14ac:dyDescent="0.25">
      <c r="B2382" s="51" t="s">
        <v>21</v>
      </c>
      <c r="C2382" s="3" t="s">
        <v>250</v>
      </c>
      <c r="D2382" s="31" t="s">
        <v>2669</v>
      </c>
      <c r="E2382" s="23" t="s">
        <v>2732</v>
      </c>
      <c r="F2382" s="83">
        <v>44041</v>
      </c>
      <c r="G2382" s="82" t="s">
        <v>2608</v>
      </c>
      <c r="H2382" s="88" t="s">
        <v>2758</v>
      </c>
      <c r="I2382" s="88" t="s">
        <v>2759</v>
      </c>
      <c r="J2382" s="89">
        <f>1665/3</f>
        <v>555</v>
      </c>
      <c r="K2382" s="89">
        <v>-32.3748705</v>
      </c>
      <c r="L2382" s="89">
        <v>0</v>
      </c>
      <c r="M2382" s="92">
        <v>0</v>
      </c>
      <c r="N2382" s="10">
        <f>(J2382*0.83333%)*-1</f>
        <v>-4.6249814999999996</v>
      </c>
      <c r="O2382" s="91">
        <f>SUM(J2382:N2382)</f>
        <v>518.00014799999997</v>
      </c>
    </row>
    <row r="2383" spans="2:15" x14ac:dyDescent="0.25">
      <c r="B2383" s="51" t="s">
        <v>21</v>
      </c>
      <c r="C2383" s="3" t="s">
        <v>250</v>
      </c>
      <c r="D2383" s="31" t="s">
        <v>2669</v>
      </c>
      <c r="E2383" s="23" t="s">
        <v>2732</v>
      </c>
      <c r="F2383" s="83">
        <v>44055</v>
      </c>
      <c r="G2383" s="82" t="s">
        <v>2608</v>
      </c>
      <c r="H2383" s="88" t="s">
        <v>2765</v>
      </c>
      <c r="I2383" s="88" t="s">
        <v>2743</v>
      </c>
      <c r="J2383" s="89">
        <f>798/2</f>
        <v>399</v>
      </c>
      <c r="K2383" s="89">
        <v>-19.949920200000001</v>
      </c>
      <c r="L2383" s="89">
        <v>0</v>
      </c>
      <c r="M2383" s="92">
        <v>0</v>
      </c>
      <c r="N2383" s="10">
        <f>(J2383*0.83333%)*-1</f>
        <v>-3.3249867000000002</v>
      </c>
      <c r="O2383" s="91">
        <f>SUM(J2383:N2383)</f>
        <v>375.72509309999998</v>
      </c>
    </row>
    <row r="2384" spans="2:15" x14ac:dyDescent="0.25">
      <c r="B2384" s="51" t="s">
        <v>21</v>
      </c>
      <c r="C2384" s="3" t="s">
        <v>250</v>
      </c>
      <c r="D2384" s="31" t="s">
        <v>2669</v>
      </c>
      <c r="E2384" s="23" t="s">
        <v>2732</v>
      </c>
      <c r="F2384" s="83">
        <v>44055</v>
      </c>
      <c r="G2384" s="82" t="s">
        <v>2608</v>
      </c>
      <c r="H2384" s="88" t="s">
        <v>2765</v>
      </c>
      <c r="I2384" s="88" t="s">
        <v>2743</v>
      </c>
      <c r="J2384" s="89">
        <f>798/2</f>
        <v>399</v>
      </c>
      <c r="K2384" s="89">
        <v>-19.949920200000001</v>
      </c>
      <c r="L2384" s="89">
        <v>0</v>
      </c>
      <c r="M2384" s="92">
        <v>0</v>
      </c>
      <c r="N2384" s="10">
        <f>(J2384*0.83333%)*-1</f>
        <v>-3.3249867000000002</v>
      </c>
      <c r="O2384" s="91">
        <f>SUM(J2384:N2384)</f>
        <v>375.72509309999998</v>
      </c>
    </row>
    <row r="2385" spans="2:15" x14ac:dyDescent="0.25">
      <c r="B2385" s="51" t="s">
        <v>21</v>
      </c>
      <c r="C2385" s="3" t="s">
        <v>250</v>
      </c>
      <c r="D2385" s="31" t="s">
        <v>2669</v>
      </c>
      <c r="E2385" s="23" t="s">
        <v>2732</v>
      </c>
      <c r="F2385" s="83">
        <v>44125</v>
      </c>
      <c r="G2385" s="82" t="s">
        <v>2608</v>
      </c>
      <c r="H2385" s="88" t="s">
        <v>2783</v>
      </c>
      <c r="I2385" s="88" t="s">
        <v>2784</v>
      </c>
      <c r="J2385" s="96">
        <v>1219</v>
      </c>
      <c r="K2385" s="96">
        <v>-40.633170800000002</v>
      </c>
      <c r="L2385" s="96">
        <v>0</v>
      </c>
      <c r="M2385" s="97">
        <v>0</v>
      </c>
      <c r="N2385" s="10">
        <f>(J2385*0.83333%)*-1</f>
        <v>-10.158292700000001</v>
      </c>
      <c r="O2385" s="98">
        <f>SUM(J2385:N2385)</f>
        <v>1168.2085365</v>
      </c>
    </row>
    <row r="2386" spans="2:15" x14ac:dyDescent="0.25">
      <c r="B2386" s="51" t="s">
        <v>21</v>
      </c>
      <c r="C2386" s="3" t="s">
        <v>250</v>
      </c>
      <c r="D2386" s="31" t="s">
        <v>2669</v>
      </c>
      <c r="E2386" s="23" t="s">
        <v>2732</v>
      </c>
      <c r="F2386" s="83">
        <v>44174</v>
      </c>
      <c r="G2386" s="82" t="s">
        <v>2608</v>
      </c>
      <c r="H2386" s="88" t="s">
        <v>2787</v>
      </c>
      <c r="I2386" s="88" t="s">
        <v>2767</v>
      </c>
      <c r="J2386" s="96">
        <v>2800</v>
      </c>
      <c r="K2386" s="96">
        <v>-46.66648</v>
      </c>
      <c r="L2386" s="96">
        <v>0</v>
      </c>
      <c r="M2386" s="97">
        <v>0</v>
      </c>
      <c r="N2386" s="10">
        <f>(J2386*0.83333%)*-1</f>
        <v>-23.33324</v>
      </c>
      <c r="O2386" s="98">
        <f>SUM(J2386:N2386)</f>
        <v>2730.0002800000002</v>
      </c>
    </row>
    <row r="2387" spans="2:15" x14ac:dyDescent="0.25">
      <c r="B2387" s="51" t="s">
        <v>21</v>
      </c>
      <c r="C2387" s="3" t="s">
        <v>250</v>
      </c>
      <c r="D2387" s="31" t="s">
        <v>2669</v>
      </c>
      <c r="E2387" s="23" t="s">
        <v>2732</v>
      </c>
      <c r="F2387" s="83">
        <v>44179</v>
      </c>
      <c r="G2387" s="82" t="s">
        <v>2608</v>
      </c>
      <c r="H2387" s="88" t="s">
        <v>2788</v>
      </c>
      <c r="I2387" s="88" t="s">
        <v>2549</v>
      </c>
      <c r="J2387" s="96">
        <v>1440</v>
      </c>
      <c r="K2387" s="96">
        <v>-23.999904000000001</v>
      </c>
      <c r="L2387" s="96">
        <v>0</v>
      </c>
      <c r="M2387" s="97">
        <v>0</v>
      </c>
      <c r="N2387" s="10">
        <f>(J2387*0.83333%)*-1</f>
        <v>-11.999952</v>
      </c>
      <c r="O2387" s="98">
        <f>SUM(J2387:N2387)</f>
        <v>1404.0001440000001</v>
      </c>
    </row>
    <row r="2388" spans="2:15" x14ac:dyDescent="0.25">
      <c r="B2388" s="51" t="s">
        <v>21</v>
      </c>
      <c r="C2388" s="3" t="s">
        <v>250</v>
      </c>
      <c r="D2388" s="31" t="s">
        <v>2669</v>
      </c>
      <c r="E2388" s="23" t="s">
        <v>2732</v>
      </c>
      <c r="F2388" s="83">
        <v>44215</v>
      </c>
      <c r="G2388" s="82" t="s">
        <v>2608</v>
      </c>
      <c r="H2388" s="88" t="s">
        <v>2798</v>
      </c>
      <c r="I2388" s="88" t="s">
        <v>2780</v>
      </c>
      <c r="J2388" s="96">
        <v>156.66</v>
      </c>
      <c r="K2388" s="96">
        <v>-1.3054947779999999</v>
      </c>
      <c r="L2388" s="96">
        <v>0</v>
      </c>
      <c r="M2388" s="97">
        <v>0</v>
      </c>
      <c r="N2388" s="10">
        <f>(J2388*0.83333%)*-1</f>
        <v>-1.3054947779999999</v>
      </c>
      <c r="O2388" s="98">
        <f>SUM(J2388:N2388)</f>
        <v>154.049010444</v>
      </c>
    </row>
    <row r="2389" spans="2:15" x14ac:dyDescent="0.25">
      <c r="B2389" s="51" t="s">
        <v>21</v>
      </c>
      <c r="C2389" s="3" t="s">
        <v>2523</v>
      </c>
      <c r="D2389" s="31" t="s">
        <v>2670</v>
      </c>
      <c r="E2389" s="23" t="s">
        <v>2524</v>
      </c>
      <c r="F2389" s="24">
        <v>35095</v>
      </c>
      <c r="G2389" s="12">
        <v>1161</v>
      </c>
      <c r="H2389" s="4" t="s">
        <v>2525</v>
      </c>
      <c r="I2389" s="4" t="s">
        <v>85</v>
      </c>
      <c r="J2389" s="16">
        <v>419</v>
      </c>
      <c r="K2389" s="16">
        <v>0</v>
      </c>
      <c r="L2389" s="9">
        <v>0</v>
      </c>
      <c r="M2389" s="9">
        <v>0</v>
      </c>
      <c r="N2389" s="10">
        <v>0</v>
      </c>
      <c r="O2389" s="55">
        <v>0</v>
      </c>
    </row>
    <row r="2390" spans="2:15" x14ac:dyDescent="0.25">
      <c r="B2390" s="51" t="s">
        <v>21</v>
      </c>
      <c r="C2390" s="3" t="s">
        <v>2523</v>
      </c>
      <c r="D2390" s="31" t="s">
        <v>2670</v>
      </c>
      <c r="E2390" s="23" t="s">
        <v>2524</v>
      </c>
      <c r="F2390" s="24">
        <v>35277</v>
      </c>
      <c r="G2390" s="12">
        <v>1163</v>
      </c>
      <c r="H2390" s="4" t="s">
        <v>2526</v>
      </c>
      <c r="I2390" s="4" t="s">
        <v>217</v>
      </c>
      <c r="J2390" s="16">
        <v>1664</v>
      </c>
      <c r="K2390" s="16">
        <v>0</v>
      </c>
      <c r="L2390" s="9">
        <v>0</v>
      </c>
      <c r="M2390" s="9">
        <v>0</v>
      </c>
      <c r="N2390" s="10">
        <v>0</v>
      </c>
      <c r="O2390" s="55">
        <v>0</v>
      </c>
    </row>
    <row r="2391" spans="2:15" x14ac:dyDescent="0.25">
      <c r="B2391" s="51" t="s">
        <v>21</v>
      </c>
      <c r="C2391" s="3" t="s">
        <v>2523</v>
      </c>
      <c r="D2391" s="31" t="s">
        <v>2670</v>
      </c>
      <c r="E2391" s="23" t="s">
        <v>2524</v>
      </c>
      <c r="F2391" s="24">
        <v>35277</v>
      </c>
      <c r="G2391" s="12">
        <v>1164</v>
      </c>
      <c r="H2391" s="4" t="s">
        <v>2527</v>
      </c>
      <c r="I2391" s="4" t="s">
        <v>85</v>
      </c>
      <c r="J2391" s="16">
        <v>3036.42</v>
      </c>
      <c r="K2391" s="16">
        <v>0</v>
      </c>
      <c r="L2391" s="9">
        <v>0</v>
      </c>
      <c r="M2391" s="9">
        <v>0</v>
      </c>
      <c r="N2391" s="10">
        <v>0</v>
      </c>
      <c r="O2391" s="55">
        <v>0</v>
      </c>
    </row>
    <row r="2392" spans="2:15" x14ac:dyDescent="0.25">
      <c r="B2392" s="51" t="s">
        <v>21</v>
      </c>
      <c r="C2392" s="3" t="s">
        <v>2523</v>
      </c>
      <c r="D2392" s="31" t="s">
        <v>2670</v>
      </c>
      <c r="E2392" s="23" t="s">
        <v>2524</v>
      </c>
      <c r="F2392" s="24">
        <v>35430</v>
      </c>
      <c r="G2392" s="12">
        <v>1195</v>
      </c>
      <c r="H2392" s="4" t="s">
        <v>2528</v>
      </c>
      <c r="I2392" s="4" t="s">
        <v>227</v>
      </c>
      <c r="J2392" s="16">
        <v>4649.79</v>
      </c>
      <c r="K2392" s="16">
        <v>0</v>
      </c>
      <c r="L2392" s="9">
        <v>0</v>
      </c>
      <c r="M2392" s="9">
        <v>0</v>
      </c>
      <c r="N2392" s="10">
        <v>0</v>
      </c>
      <c r="O2392" s="55">
        <v>0</v>
      </c>
    </row>
    <row r="2393" spans="2:15" x14ac:dyDescent="0.25">
      <c r="B2393" s="51" t="s">
        <v>21</v>
      </c>
      <c r="C2393" s="3" t="s">
        <v>2523</v>
      </c>
      <c r="D2393" s="31" t="s">
        <v>2670</v>
      </c>
      <c r="E2393" s="23" t="s">
        <v>2524</v>
      </c>
      <c r="F2393" s="24">
        <v>35673</v>
      </c>
      <c r="G2393" s="12">
        <v>1221</v>
      </c>
      <c r="H2393" s="4" t="s">
        <v>2529</v>
      </c>
      <c r="I2393" s="4" t="s">
        <v>235</v>
      </c>
      <c r="J2393" s="16">
        <v>779</v>
      </c>
      <c r="K2393" s="16">
        <v>0</v>
      </c>
      <c r="L2393" s="9">
        <v>0</v>
      </c>
      <c r="M2393" s="9">
        <v>0</v>
      </c>
      <c r="N2393" s="10">
        <v>0</v>
      </c>
      <c r="O2393" s="55">
        <v>0</v>
      </c>
    </row>
    <row r="2394" spans="2:15" x14ac:dyDescent="0.25">
      <c r="B2394" s="51" t="s">
        <v>21</v>
      </c>
      <c r="C2394" s="3" t="s">
        <v>2523</v>
      </c>
      <c r="D2394" s="31" t="s">
        <v>2670</v>
      </c>
      <c r="E2394" s="23" t="s">
        <v>2524</v>
      </c>
      <c r="F2394" s="24">
        <v>35673</v>
      </c>
      <c r="G2394" s="12">
        <v>1227</v>
      </c>
      <c r="H2394" s="4" t="s">
        <v>2525</v>
      </c>
      <c r="I2394" s="4" t="s">
        <v>66</v>
      </c>
      <c r="J2394" s="16">
        <v>536</v>
      </c>
      <c r="K2394" s="16">
        <v>0</v>
      </c>
      <c r="L2394" s="9">
        <v>0</v>
      </c>
      <c r="M2394" s="9">
        <v>0</v>
      </c>
      <c r="N2394" s="10">
        <v>0</v>
      </c>
      <c r="O2394" s="55">
        <v>0</v>
      </c>
    </row>
    <row r="2395" spans="2:15" x14ac:dyDescent="0.25">
      <c r="B2395" s="51" t="s">
        <v>21</v>
      </c>
      <c r="C2395" s="3" t="s">
        <v>2523</v>
      </c>
      <c r="D2395" s="31" t="s">
        <v>2670</v>
      </c>
      <c r="E2395" s="23" t="s">
        <v>2524</v>
      </c>
      <c r="F2395" s="24">
        <v>35951</v>
      </c>
      <c r="G2395" s="12">
        <v>1284</v>
      </c>
      <c r="H2395" s="4" t="s">
        <v>2530</v>
      </c>
      <c r="I2395" s="4" t="s">
        <v>227</v>
      </c>
      <c r="J2395" s="16">
        <v>460.7</v>
      </c>
      <c r="K2395" s="16">
        <v>0</v>
      </c>
      <c r="L2395" s="9">
        <v>0</v>
      </c>
      <c r="M2395" s="9">
        <v>0</v>
      </c>
      <c r="N2395" s="10">
        <v>0</v>
      </c>
      <c r="O2395" s="55">
        <v>0</v>
      </c>
    </row>
    <row r="2396" spans="2:15" x14ac:dyDescent="0.25">
      <c r="B2396" s="51" t="s">
        <v>21</v>
      </c>
      <c r="C2396" s="3" t="s">
        <v>2523</v>
      </c>
      <c r="D2396" s="31" t="s">
        <v>2670</v>
      </c>
      <c r="E2396" s="23" t="s">
        <v>2524</v>
      </c>
      <c r="F2396" s="24">
        <v>35951</v>
      </c>
      <c r="G2396" s="12">
        <v>1286</v>
      </c>
      <c r="H2396" s="4" t="s">
        <v>2530</v>
      </c>
      <c r="I2396" s="4" t="s">
        <v>66</v>
      </c>
      <c r="J2396" s="16">
        <v>460.7</v>
      </c>
      <c r="K2396" s="16">
        <v>0</v>
      </c>
      <c r="L2396" s="9">
        <v>0</v>
      </c>
      <c r="M2396" s="9">
        <v>0</v>
      </c>
      <c r="N2396" s="10">
        <v>0</v>
      </c>
      <c r="O2396" s="55">
        <v>0</v>
      </c>
    </row>
    <row r="2397" spans="2:15" x14ac:dyDescent="0.25">
      <c r="B2397" s="51" t="s">
        <v>21</v>
      </c>
      <c r="C2397" s="3" t="s">
        <v>2523</v>
      </c>
      <c r="D2397" s="31" t="s">
        <v>2670</v>
      </c>
      <c r="E2397" s="23" t="s">
        <v>2524</v>
      </c>
      <c r="F2397" s="24">
        <v>36053</v>
      </c>
      <c r="G2397" s="12">
        <v>1318</v>
      </c>
      <c r="H2397" s="4" t="s">
        <v>2529</v>
      </c>
      <c r="I2397" s="4" t="s">
        <v>51</v>
      </c>
      <c r="J2397" s="16">
        <v>998.79</v>
      </c>
      <c r="K2397" s="16">
        <v>0</v>
      </c>
      <c r="L2397" s="9">
        <v>0</v>
      </c>
      <c r="M2397" s="9">
        <v>0</v>
      </c>
      <c r="N2397" s="10">
        <v>0</v>
      </c>
      <c r="O2397" s="55">
        <v>0</v>
      </c>
    </row>
    <row r="2398" spans="2:15" x14ac:dyDescent="0.25">
      <c r="B2398" s="51" t="s">
        <v>21</v>
      </c>
      <c r="C2398" s="3" t="s">
        <v>2523</v>
      </c>
      <c r="D2398" s="31" t="s">
        <v>2670</v>
      </c>
      <c r="E2398" s="23" t="s">
        <v>2524</v>
      </c>
      <c r="F2398" s="24">
        <v>36053</v>
      </c>
      <c r="G2398" s="12">
        <v>1335</v>
      </c>
      <c r="H2398" s="4" t="s">
        <v>2525</v>
      </c>
      <c r="I2398" s="4" t="s">
        <v>25</v>
      </c>
      <c r="J2398" s="16">
        <v>420</v>
      </c>
      <c r="K2398" s="16">
        <v>0</v>
      </c>
      <c r="L2398" s="9">
        <v>0</v>
      </c>
      <c r="M2398" s="9">
        <v>0</v>
      </c>
      <c r="N2398" s="10">
        <v>0</v>
      </c>
      <c r="O2398" s="55">
        <v>0</v>
      </c>
    </row>
    <row r="2399" spans="2:15" x14ac:dyDescent="0.25">
      <c r="B2399" s="51" t="s">
        <v>21</v>
      </c>
      <c r="C2399" s="3" t="s">
        <v>2523</v>
      </c>
      <c r="D2399" s="31" t="s">
        <v>2670</v>
      </c>
      <c r="E2399" s="23" t="s">
        <v>2524</v>
      </c>
      <c r="F2399" s="24">
        <v>36053</v>
      </c>
      <c r="G2399" s="12">
        <v>1322</v>
      </c>
      <c r="H2399" s="4" t="s">
        <v>2531</v>
      </c>
      <c r="I2399" s="4" t="s">
        <v>221</v>
      </c>
      <c r="J2399" s="16">
        <v>3689.77</v>
      </c>
      <c r="K2399" s="16">
        <v>0</v>
      </c>
      <c r="L2399" s="9">
        <v>0</v>
      </c>
      <c r="M2399" s="9">
        <v>0</v>
      </c>
      <c r="N2399" s="10">
        <v>0</v>
      </c>
      <c r="O2399" s="55">
        <v>0</v>
      </c>
    </row>
    <row r="2400" spans="2:15" x14ac:dyDescent="0.25">
      <c r="B2400" s="51" t="s">
        <v>21</v>
      </c>
      <c r="C2400" s="3" t="s">
        <v>2523</v>
      </c>
      <c r="D2400" s="31" t="s">
        <v>2670</v>
      </c>
      <c r="E2400" s="23" t="s">
        <v>2524</v>
      </c>
      <c r="F2400" s="24">
        <v>36053</v>
      </c>
      <c r="G2400" s="12">
        <v>1324</v>
      </c>
      <c r="H2400" s="4" t="s">
        <v>2529</v>
      </c>
      <c r="I2400" s="4" t="s">
        <v>217</v>
      </c>
      <c r="J2400" s="16">
        <v>998.79</v>
      </c>
      <c r="K2400" s="16">
        <v>0</v>
      </c>
      <c r="L2400" s="9">
        <v>0</v>
      </c>
      <c r="M2400" s="9">
        <v>0</v>
      </c>
      <c r="N2400" s="10">
        <v>0</v>
      </c>
      <c r="O2400" s="55">
        <v>0</v>
      </c>
    </row>
    <row r="2401" spans="2:15" x14ac:dyDescent="0.25">
      <c r="B2401" s="51" t="s">
        <v>21</v>
      </c>
      <c r="C2401" s="3" t="s">
        <v>2523</v>
      </c>
      <c r="D2401" s="31" t="s">
        <v>2670</v>
      </c>
      <c r="E2401" s="23" t="s">
        <v>2524</v>
      </c>
      <c r="F2401" s="24">
        <v>36053</v>
      </c>
      <c r="G2401" s="12">
        <v>1312</v>
      </c>
      <c r="H2401" s="4" t="s">
        <v>2532</v>
      </c>
      <c r="I2401" s="4" t="s">
        <v>42</v>
      </c>
      <c r="J2401" s="16">
        <v>998.79</v>
      </c>
      <c r="K2401" s="16">
        <v>0</v>
      </c>
      <c r="L2401" s="9">
        <v>0</v>
      </c>
      <c r="M2401" s="9">
        <v>0</v>
      </c>
      <c r="N2401" s="10">
        <v>0</v>
      </c>
      <c r="O2401" s="55">
        <v>0</v>
      </c>
    </row>
    <row r="2402" spans="2:15" x14ac:dyDescent="0.25">
      <c r="B2402" s="51" t="s">
        <v>21</v>
      </c>
      <c r="C2402" s="3" t="s">
        <v>2523</v>
      </c>
      <c r="D2402" s="31" t="s">
        <v>2670</v>
      </c>
      <c r="E2402" s="23" t="s">
        <v>2524</v>
      </c>
      <c r="F2402" s="24">
        <v>36053</v>
      </c>
      <c r="G2402" s="12">
        <v>1295</v>
      </c>
      <c r="H2402" s="4" t="s">
        <v>2531</v>
      </c>
      <c r="I2402" s="4" t="s">
        <v>482</v>
      </c>
      <c r="J2402" s="16">
        <v>3689.76</v>
      </c>
      <c r="K2402" s="16">
        <v>0</v>
      </c>
      <c r="L2402" s="9">
        <v>0</v>
      </c>
      <c r="M2402" s="9">
        <v>0</v>
      </c>
      <c r="N2402" s="10">
        <v>0</v>
      </c>
      <c r="O2402" s="55">
        <v>0</v>
      </c>
    </row>
    <row r="2403" spans="2:15" x14ac:dyDescent="0.25">
      <c r="B2403" s="51" t="s">
        <v>21</v>
      </c>
      <c r="C2403" s="3" t="s">
        <v>2523</v>
      </c>
      <c r="D2403" s="31" t="s">
        <v>2670</v>
      </c>
      <c r="E2403" s="23" t="s">
        <v>2524</v>
      </c>
      <c r="F2403" s="24">
        <v>36053</v>
      </c>
      <c r="G2403" s="12">
        <v>1323</v>
      </c>
      <c r="H2403" s="4" t="s">
        <v>2525</v>
      </c>
      <c r="I2403" s="4" t="s">
        <v>105</v>
      </c>
      <c r="J2403" s="16">
        <v>420</v>
      </c>
      <c r="K2403" s="16">
        <v>0</v>
      </c>
      <c r="L2403" s="9">
        <v>0</v>
      </c>
      <c r="M2403" s="9">
        <v>0</v>
      </c>
      <c r="N2403" s="10">
        <v>0</v>
      </c>
      <c r="O2403" s="55">
        <v>0</v>
      </c>
    </row>
    <row r="2404" spans="2:15" x14ac:dyDescent="0.25">
      <c r="B2404" s="51" t="s">
        <v>21</v>
      </c>
      <c r="C2404" s="3" t="s">
        <v>2523</v>
      </c>
      <c r="D2404" s="31" t="s">
        <v>2670</v>
      </c>
      <c r="E2404" s="23" t="s">
        <v>2524</v>
      </c>
      <c r="F2404" s="24">
        <v>36053</v>
      </c>
      <c r="G2404" s="12">
        <v>1303</v>
      </c>
      <c r="H2404" s="4" t="s">
        <v>2533</v>
      </c>
      <c r="I2404" s="4" t="s">
        <v>27</v>
      </c>
      <c r="J2404" s="16">
        <v>998.79</v>
      </c>
      <c r="K2404" s="16">
        <v>0</v>
      </c>
      <c r="L2404" s="9">
        <v>0</v>
      </c>
      <c r="M2404" s="9">
        <v>0</v>
      </c>
      <c r="N2404" s="10">
        <v>0</v>
      </c>
      <c r="O2404" s="55">
        <v>0</v>
      </c>
    </row>
    <row r="2405" spans="2:15" x14ac:dyDescent="0.25">
      <c r="B2405" s="51" t="s">
        <v>21</v>
      </c>
      <c r="C2405" s="3" t="s">
        <v>2523</v>
      </c>
      <c r="D2405" s="31" t="s">
        <v>2670</v>
      </c>
      <c r="E2405" s="23" t="s">
        <v>2524</v>
      </c>
      <c r="F2405" s="24">
        <v>36672</v>
      </c>
      <c r="G2405" s="12">
        <v>1397</v>
      </c>
      <c r="H2405" s="4" t="s">
        <v>2534</v>
      </c>
      <c r="I2405" s="4" t="s">
        <v>68</v>
      </c>
      <c r="J2405" s="16">
        <v>350.01</v>
      </c>
      <c r="K2405" s="16">
        <v>0</v>
      </c>
      <c r="L2405" s="9">
        <v>0</v>
      </c>
      <c r="M2405" s="9">
        <v>0</v>
      </c>
      <c r="N2405" s="10">
        <v>0</v>
      </c>
      <c r="O2405" s="55">
        <v>0</v>
      </c>
    </row>
    <row r="2406" spans="2:15" x14ac:dyDescent="0.25">
      <c r="B2406" s="51" t="s">
        <v>21</v>
      </c>
      <c r="C2406" s="3" t="s">
        <v>2523</v>
      </c>
      <c r="D2406" s="31" t="s">
        <v>2670</v>
      </c>
      <c r="E2406" s="23" t="s">
        <v>2524</v>
      </c>
      <c r="F2406" s="24">
        <v>36891</v>
      </c>
      <c r="G2406" s="12">
        <v>1513</v>
      </c>
      <c r="H2406" s="4" t="s">
        <v>2535</v>
      </c>
      <c r="I2406" s="4" t="s">
        <v>66</v>
      </c>
      <c r="J2406" s="16">
        <v>350</v>
      </c>
      <c r="K2406" s="16">
        <v>0</v>
      </c>
      <c r="L2406" s="9">
        <v>0</v>
      </c>
      <c r="M2406" s="9">
        <v>0</v>
      </c>
      <c r="N2406" s="10">
        <v>0</v>
      </c>
      <c r="O2406" s="55">
        <v>0</v>
      </c>
    </row>
    <row r="2407" spans="2:15" x14ac:dyDescent="0.25">
      <c r="B2407" s="51" t="s">
        <v>21</v>
      </c>
      <c r="C2407" s="3" t="s">
        <v>2523</v>
      </c>
      <c r="D2407" s="31" t="s">
        <v>2670</v>
      </c>
      <c r="E2407" s="23" t="s">
        <v>2524</v>
      </c>
      <c r="F2407" s="24">
        <v>37134</v>
      </c>
      <c r="G2407" s="12">
        <v>1559</v>
      </c>
      <c r="H2407" s="4" t="s">
        <v>2536</v>
      </c>
      <c r="I2407" s="4" t="s">
        <v>6</v>
      </c>
      <c r="J2407" s="16">
        <v>2838.01</v>
      </c>
      <c r="K2407" s="16">
        <v>0</v>
      </c>
      <c r="L2407" s="9">
        <v>0</v>
      </c>
      <c r="M2407" s="9">
        <v>0</v>
      </c>
      <c r="N2407" s="10">
        <v>0</v>
      </c>
      <c r="O2407" s="55">
        <v>0</v>
      </c>
    </row>
    <row r="2408" spans="2:15" x14ac:dyDescent="0.25">
      <c r="B2408" s="51" t="s">
        <v>21</v>
      </c>
      <c r="C2408" s="3" t="s">
        <v>2523</v>
      </c>
      <c r="D2408" s="31" t="s">
        <v>2670</v>
      </c>
      <c r="E2408" s="23" t="s">
        <v>2524</v>
      </c>
      <c r="F2408" s="24">
        <v>37134</v>
      </c>
      <c r="G2408" s="12">
        <v>1560</v>
      </c>
      <c r="H2408" s="4" t="s">
        <v>2537</v>
      </c>
      <c r="I2408" s="4" t="s">
        <v>85</v>
      </c>
      <c r="J2408" s="16">
        <v>2838.01</v>
      </c>
      <c r="K2408" s="16">
        <v>0</v>
      </c>
      <c r="L2408" s="9">
        <v>0</v>
      </c>
      <c r="M2408" s="9">
        <v>0</v>
      </c>
      <c r="N2408" s="10">
        <v>0</v>
      </c>
      <c r="O2408" s="55">
        <v>0</v>
      </c>
    </row>
    <row r="2409" spans="2:15" x14ac:dyDescent="0.25">
      <c r="B2409" s="51" t="s">
        <v>21</v>
      </c>
      <c r="C2409" s="3" t="s">
        <v>2523</v>
      </c>
      <c r="D2409" s="31" t="s">
        <v>2670</v>
      </c>
      <c r="E2409" s="23" t="s">
        <v>2524</v>
      </c>
      <c r="F2409" s="24">
        <v>37242</v>
      </c>
      <c r="G2409" s="12">
        <v>1579</v>
      </c>
      <c r="H2409" s="4" t="s">
        <v>2538</v>
      </c>
      <c r="I2409" s="4" t="s">
        <v>387</v>
      </c>
      <c r="J2409" s="16">
        <v>499</v>
      </c>
      <c r="K2409" s="16">
        <v>0</v>
      </c>
      <c r="L2409" s="9">
        <v>0</v>
      </c>
      <c r="M2409" s="9">
        <v>0</v>
      </c>
      <c r="N2409" s="10">
        <v>0</v>
      </c>
      <c r="O2409" s="55">
        <v>0</v>
      </c>
    </row>
    <row r="2410" spans="2:15" x14ac:dyDescent="0.25">
      <c r="B2410" s="51" t="s">
        <v>21</v>
      </c>
      <c r="C2410" s="3" t="s">
        <v>2523</v>
      </c>
      <c r="D2410" s="31" t="s">
        <v>2670</v>
      </c>
      <c r="E2410" s="23" t="s">
        <v>2524</v>
      </c>
      <c r="F2410" s="24">
        <v>37357</v>
      </c>
      <c r="G2410" s="12">
        <v>1609</v>
      </c>
      <c r="H2410" s="4" t="s">
        <v>2539</v>
      </c>
      <c r="I2410" s="4" t="s">
        <v>125</v>
      </c>
      <c r="J2410" s="16">
        <v>3050</v>
      </c>
      <c r="K2410" s="16">
        <v>0</v>
      </c>
      <c r="L2410" s="9">
        <v>0</v>
      </c>
      <c r="M2410" s="9">
        <v>0</v>
      </c>
      <c r="N2410" s="10">
        <v>0</v>
      </c>
      <c r="O2410" s="55">
        <v>0</v>
      </c>
    </row>
    <row r="2411" spans="2:15" x14ac:dyDescent="0.25">
      <c r="B2411" s="51" t="s">
        <v>21</v>
      </c>
      <c r="C2411" s="3" t="s">
        <v>2523</v>
      </c>
      <c r="D2411" s="31" t="s">
        <v>2670</v>
      </c>
      <c r="E2411" s="23" t="s">
        <v>2524</v>
      </c>
      <c r="F2411" s="24">
        <v>37557</v>
      </c>
      <c r="G2411" s="12">
        <v>1619</v>
      </c>
      <c r="H2411" s="4" t="s">
        <v>2532</v>
      </c>
      <c r="I2411" s="4" t="s">
        <v>30</v>
      </c>
      <c r="J2411" s="16">
        <v>7399.98</v>
      </c>
      <c r="K2411" s="16">
        <v>0</v>
      </c>
      <c r="L2411" s="9">
        <v>0</v>
      </c>
      <c r="M2411" s="9">
        <v>0</v>
      </c>
      <c r="N2411" s="10">
        <v>0</v>
      </c>
      <c r="O2411" s="55">
        <v>0</v>
      </c>
    </row>
    <row r="2412" spans="2:15" x14ac:dyDescent="0.25">
      <c r="B2412" s="51" t="s">
        <v>21</v>
      </c>
      <c r="C2412" s="3" t="s">
        <v>2523</v>
      </c>
      <c r="D2412" s="31" t="s">
        <v>2670</v>
      </c>
      <c r="E2412" s="23" t="s">
        <v>2524</v>
      </c>
      <c r="F2412" s="24">
        <v>37672</v>
      </c>
      <c r="G2412" s="12">
        <v>1626</v>
      </c>
      <c r="H2412" s="4" t="s">
        <v>2531</v>
      </c>
      <c r="I2412" s="4" t="s">
        <v>217</v>
      </c>
      <c r="J2412" s="16">
        <v>3569.27</v>
      </c>
      <c r="K2412" s="16">
        <v>0</v>
      </c>
      <c r="L2412" s="9">
        <v>0</v>
      </c>
      <c r="M2412" s="9">
        <v>0</v>
      </c>
      <c r="N2412" s="10">
        <v>0</v>
      </c>
      <c r="O2412" s="55">
        <v>0</v>
      </c>
    </row>
    <row r="2413" spans="2:15" x14ac:dyDescent="0.25">
      <c r="B2413" s="51" t="s">
        <v>21</v>
      </c>
      <c r="C2413" s="3" t="s">
        <v>2523</v>
      </c>
      <c r="D2413" s="31" t="s">
        <v>2670</v>
      </c>
      <c r="E2413" s="23" t="s">
        <v>2524</v>
      </c>
      <c r="F2413" s="24">
        <v>38182</v>
      </c>
      <c r="G2413" s="12">
        <v>1660</v>
      </c>
      <c r="H2413" s="4" t="s">
        <v>2540</v>
      </c>
      <c r="I2413" s="4" t="s">
        <v>73</v>
      </c>
      <c r="J2413" s="16">
        <v>1742.72</v>
      </c>
      <c r="K2413" s="16">
        <v>0</v>
      </c>
      <c r="L2413" s="9">
        <v>0</v>
      </c>
      <c r="M2413" s="9">
        <v>0</v>
      </c>
      <c r="N2413" s="10">
        <v>0</v>
      </c>
      <c r="O2413" s="55">
        <v>0</v>
      </c>
    </row>
    <row r="2414" spans="2:15" x14ac:dyDescent="0.25">
      <c r="B2414" s="51" t="s">
        <v>21</v>
      </c>
      <c r="C2414" s="3" t="s">
        <v>2523</v>
      </c>
      <c r="D2414" s="31" t="s">
        <v>2670</v>
      </c>
      <c r="E2414" s="23" t="s">
        <v>2524</v>
      </c>
      <c r="F2414" s="24">
        <v>38182</v>
      </c>
      <c r="G2414" s="12">
        <v>1661</v>
      </c>
      <c r="H2414" s="4" t="s">
        <v>2540</v>
      </c>
      <c r="I2414" s="4" t="s">
        <v>2541</v>
      </c>
      <c r="J2414" s="16">
        <v>1742.72</v>
      </c>
      <c r="K2414" s="16">
        <v>0</v>
      </c>
      <c r="L2414" s="9">
        <v>0</v>
      </c>
      <c r="M2414" s="9">
        <v>0</v>
      </c>
      <c r="N2414" s="10">
        <v>0</v>
      </c>
      <c r="O2414" s="55">
        <v>0</v>
      </c>
    </row>
    <row r="2415" spans="2:15" x14ac:dyDescent="0.25">
      <c r="B2415" s="51" t="s">
        <v>21</v>
      </c>
      <c r="C2415" s="3" t="s">
        <v>2523</v>
      </c>
      <c r="D2415" s="31" t="s">
        <v>2670</v>
      </c>
      <c r="E2415" s="23" t="s">
        <v>2524</v>
      </c>
      <c r="F2415" s="24">
        <v>38182</v>
      </c>
      <c r="G2415" s="12">
        <v>1659</v>
      </c>
      <c r="H2415" s="4" t="s">
        <v>2540</v>
      </c>
      <c r="I2415" s="4" t="s">
        <v>387</v>
      </c>
      <c r="J2415" s="16">
        <v>1742.72</v>
      </c>
      <c r="K2415" s="16">
        <v>0</v>
      </c>
      <c r="L2415" s="9">
        <v>0</v>
      </c>
      <c r="M2415" s="9">
        <v>0</v>
      </c>
      <c r="N2415" s="10">
        <v>0</v>
      </c>
      <c r="O2415" s="55">
        <v>0</v>
      </c>
    </row>
    <row r="2416" spans="2:15" x14ac:dyDescent="0.25">
      <c r="B2416" s="51" t="s">
        <v>21</v>
      </c>
      <c r="C2416" s="3" t="s">
        <v>2523</v>
      </c>
      <c r="D2416" s="31" t="s">
        <v>2670</v>
      </c>
      <c r="E2416" s="23" t="s">
        <v>2524</v>
      </c>
      <c r="F2416" s="24">
        <v>38761</v>
      </c>
      <c r="G2416" s="12">
        <v>1678</v>
      </c>
      <c r="H2416" s="4" t="s">
        <v>2542</v>
      </c>
      <c r="I2416" s="4" t="s">
        <v>177</v>
      </c>
      <c r="J2416" s="16">
        <v>336.48</v>
      </c>
      <c r="K2416" s="16">
        <v>0</v>
      </c>
      <c r="L2416" s="9">
        <v>0</v>
      </c>
      <c r="M2416" s="9">
        <v>0</v>
      </c>
      <c r="N2416" s="10">
        <v>0</v>
      </c>
      <c r="O2416" s="55">
        <v>0</v>
      </c>
    </row>
    <row r="2417" spans="2:15" x14ac:dyDescent="0.25">
      <c r="B2417" s="51" t="s">
        <v>21</v>
      </c>
      <c r="C2417" s="3" t="s">
        <v>2523</v>
      </c>
      <c r="D2417" s="31" t="s">
        <v>2670</v>
      </c>
      <c r="E2417" s="23" t="s">
        <v>2524</v>
      </c>
      <c r="F2417" s="24">
        <v>38961</v>
      </c>
      <c r="G2417" s="12">
        <v>1693</v>
      </c>
      <c r="H2417" s="4" t="s">
        <v>2543</v>
      </c>
      <c r="I2417" s="4" t="s">
        <v>51</v>
      </c>
      <c r="J2417" s="16">
        <v>3060.44</v>
      </c>
      <c r="K2417" s="16">
        <v>0</v>
      </c>
      <c r="L2417" s="9">
        <v>0</v>
      </c>
      <c r="M2417" s="9">
        <v>0</v>
      </c>
      <c r="N2417" s="10">
        <v>0</v>
      </c>
      <c r="O2417" s="55">
        <v>0</v>
      </c>
    </row>
    <row r="2418" spans="2:15" x14ac:dyDescent="0.25">
      <c r="B2418" s="51" t="s">
        <v>21</v>
      </c>
      <c r="C2418" s="3" t="s">
        <v>2523</v>
      </c>
      <c r="D2418" s="31" t="s">
        <v>2670</v>
      </c>
      <c r="E2418" s="23" t="s">
        <v>2524</v>
      </c>
      <c r="F2418" s="24">
        <v>38961</v>
      </c>
      <c r="G2418" s="12">
        <v>1732</v>
      </c>
      <c r="H2418" s="4" t="s">
        <v>2544</v>
      </c>
      <c r="I2418" s="4" t="s">
        <v>220</v>
      </c>
      <c r="J2418" s="16">
        <v>339.56</v>
      </c>
      <c r="K2418" s="16">
        <v>0</v>
      </c>
      <c r="L2418" s="9">
        <v>0</v>
      </c>
      <c r="M2418" s="9">
        <v>0</v>
      </c>
      <c r="N2418" s="10">
        <v>0</v>
      </c>
      <c r="O2418" s="55">
        <v>0</v>
      </c>
    </row>
    <row r="2419" spans="2:15" x14ac:dyDescent="0.25">
      <c r="B2419" s="51" t="s">
        <v>21</v>
      </c>
      <c r="C2419" s="3" t="s">
        <v>2523</v>
      </c>
      <c r="D2419" s="31" t="s">
        <v>2670</v>
      </c>
      <c r="E2419" s="23" t="s">
        <v>2524</v>
      </c>
      <c r="F2419" s="24">
        <v>38961</v>
      </c>
      <c r="G2419" s="12">
        <v>1728</v>
      </c>
      <c r="H2419" s="4" t="s">
        <v>2544</v>
      </c>
      <c r="I2419" s="4" t="s">
        <v>218</v>
      </c>
      <c r="J2419" s="16">
        <v>339.56</v>
      </c>
      <c r="K2419" s="16">
        <v>0</v>
      </c>
      <c r="L2419" s="9">
        <v>0</v>
      </c>
      <c r="M2419" s="9">
        <v>0</v>
      </c>
      <c r="N2419" s="10">
        <v>0</v>
      </c>
      <c r="O2419" s="55">
        <v>0</v>
      </c>
    </row>
    <row r="2420" spans="2:15" x14ac:dyDescent="0.25">
      <c r="B2420" s="51" t="s">
        <v>21</v>
      </c>
      <c r="C2420" s="3" t="s">
        <v>2523</v>
      </c>
      <c r="D2420" s="31" t="s">
        <v>2670</v>
      </c>
      <c r="E2420" s="23" t="s">
        <v>2524</v>
      </c>
      <c r="F2420" s="24">
        <v>38961</v>
      </c>
      <c r="G2420" s="12">
        <v>1712</v>
      </c>
      <c r="H2420" s="4" t="s">
        <v>2531</v>
      </c>
      <c r="I2420" s="4" t="s">
        <v>233</v>
      </c>
      <c r="J2420" s="16">
        <v>3125.44</v>
      </c>
      <c r="K2420" s="16">
        <v>0</v>
      </c>
      <c r="L2420" s="9">
        <v>0</v>
      </c>
      <c r="M2420" s="9">
        <v>0</v>
      </c>
      <c r="N2420" s="10">
        <v>0</v>
      </c>
      <c r="O2420" s="55">
        <v>0</v>
      </c>
    </row>
    <row r="2421" spans="2:15" x14ac:dyDescent="0.25">
      <c r="B2421" s="51" t="s">
        <v>21</v>
      </c>
      <c r="C2421" s="3" t="s">
        <v>2523</v>
      </c>
      <c r="D2421" s="31" t="s">
        <v>2670</v>
      </c>
      <c r="E2421" s="23" t="s">
        <v>2524</v>
      </c>
      <c r="F2421" s="24">
        <v>38961</v>
      </c>
      <c r="G2421" s="12">
        <v>1705</v>
      </c>
      <c r="H2421" s="4" t="s">
        <v>2531</v>
      </c>
      <c r="I2421" s="4" t="s">
        <v>60</v>
      </c>
      <c r="J2421" s="16">
        <v>3125.44</v>
      </c>
      <c r="K2421" s="16">
        <v>0</v>
      </c>
      <c r="L2421" s="9">
        <v>0</v>
      </c>
      <c r="M2421" s="9">
        <v>0</v>
      </c>
      <c r="N2421" s="10">
        <v>0</v>
      </c>
      <c r="O2421" s="55">
        <v>0</v>
      </c>
    </row>
    <row r="2422" spans="2:15" x14ac:dyDescent="0.25">
      <c r="B2422" s="51" t="s">
        <v>21</v>
      </c>
      <c r="C2422" s="3" t="s">
        <v>2523</v>
      </c>
      <c r="D2422" s="31" t="s">
        <v>2670</v>
      </c>
      <c r="E2422" s="23" t="s">
        <v>2524</v>
      </c>
      <c r="F2422" s="24">
        <v>38961</v>
      </c>
      <c r="G2422" s="12">
        <v>1730</v>
      </c>
      <c r="H2422" s="4" t="s">
        <v>2544</v>
      </c>
      <c r="I2422" s="4" t="s">
        <v>85</v>
      </c>
      <c r="J2422" s="16">
        <v>339.56</v>
      </c>
      <c r="K2422" s="16">
        <v>0</v>
      </c>
      <c r="L2422" s="9">
        <v>0</v>
      </c>
      <c r="M2422" s="9">
        <v>0</v>
      </c>
      <c r="N2422" s="10">
        <v>0</v>
      </c>
      <c r="O2422" s="55">
        <v>0</v>
      </c>
    </row>
    <row r="2423" spans="2:15" x14ac:dyDescent="0.25">
      <c r="B2423" s="51" t="s">
        <v>21</v>
      </c>
      <c r="C2423" s="3" t="s">
        <v>2523</v>
      </c>
      <c r="D2423" s="31" t="s">
        <v>2670</v>
      </c>
      <c r="E2423" s="23" t="s">
        <v>2524</v>
      </c>
      <c r="F2423" s="24">
        <v>38961</v>
      </c>
      <c r="G2423" s="12">
        <v>1711</v>
      </c>
      <c r="H2423" s="4" t="s">
        <v>2545</v>
      </c>
      <c r="I2423" s="4" t="s">
        <v>65</v>
      </c>
      <c r="J2423" s="16">
        <v>3125.44</v>
      </c>
      <c r="K2423" s="16">
        <v>0</v>
      </c>
      <c r="L2423" s="9">
        <v>0</v>
      </c>
      <c r="M2423" s="9">
        <v>0</v>
      </c>
      <c r="N2423" s="10">
        <v>0</v>
      </c>
      <c r="O2423" s="55">
        <v>0</v>
      </c>
    </row>
    <row r="2424" spans="2:15" x14ac:dyDescent="0.25">
      <c r="B2424" s="51" t="s">
        <v>21</v>
      </c>
      <c r="C2424" s="3" t="s">
        <v>2523</v>
      </c>
      <c r="D2424" s="31" t="s">
        <v>2670</v>
      </c>
      <c r="E2424" s="23" t="s">
        <v>2524</v>
      </c>
      <c r="F2424" s="24">
        <v>38961</v>
      </c>
      <c r="G2424" s="12">
        <v>1690</v>
      </c>
      <c r="H2424" s="4" t="s">
        <v>2545</v>
      </c>
      <c r="I2424" s="4" t="s">
        <v>226</v>
      </c>
      <c r="J2424" s="16">
        <v>3060.44</v>
      </c>
      <c r="K2424" s="16">
        <v>0</v>
      </c>
      <c r="L2424" s="9">
        <v>0</v>
      </c>
      <c r="M2424" s="9">
        <v>0</v>
      </c>
      <c r="N2424" s="10">
        <v>0</v>
      </c>
      <c r="O2424" s="55">
        <v>0</v>
      </c>
    </row>
    <row r="2425" spans="2:15" x14ac:dyDescent="0.25">
      <c r="B2425" s="51" t="s">
        <v>21</v>
      </c>
      <c r="C2425" s="3" t="s">
        <v>2523</v>
      </c>
      <c r="D2425" s="31" t="s">
        <v>2670</v>
      </c>
      <c r="E2425" s="23" t="s">
        <v>2524</v>
      </c>
      <c r="F2425" s="24">
        <v>38961</v>
      </c>
      <c r="G2425" s="12">
        <v>1688</v>
      </c>
      <c r="H2425" s="4" t="s">
        <v>2545</v>
      </c>
      <c r="I2425" s="4" t="s">
        <v>39</v>
      </c>
      <c r="J2425" s="16">
        <v>3060.44</v>
      </c>
      <c r="K2425" s="16">
        <v>0</v>
      </c>
      <c r="L2425" s="9">
        <v>0</v>
      </c>
      <c r="M2425" s="9">
        <v>0</v>
      </c>
      <c r="N2425" s="10">
        <v>0</v>
      </c>
      <c r="O2425" s="55">
        <v>0</v>
      </c>
    </row>
    <row r="2426" spans="2:15" x14ac:dyDescent="0.25">
      <c r="B2426" s="51" t="s">
        <v>21</v>
      </c>
      <c r="C2426" s="3" t="s">
        <v>2523</v>
      </c>
      <c r="D2426" s="31" t="s">
        <v>2670</v>
      </c>
      <c r="E2426" s="23" t="s">
        <v>2524</v>
      </c>
      <c r="F2426" s="24">
        <v>38961</v>
      </c>
      <c r="G2426" s="12">
        <v>1729</v>
      </c>
      <c r="H2426" s="4" t="s">
        <v>2544</v>
      </c>
      <c r="I2426" s="4" t="s">
        <v>88</v>
      </c>
      <c r="J2426" s="16">
        <v>339.56</v>
      </c>
      <c r="K2426" s="16">
        <v>0</v>
      </c>
      <c r="L2426" s="9">
        <v>0</v>
      </c>
      <c r="M2426" s="9">
        <v>0</v>
      </c>
      <c r="N2426" s="10">
        <v>0</v>
      </c>
      <c r="O2426" s="55">
        <v>0</v>
      </c>
    </row>
    <row r="2427" spans="2:15" x14ac:dyDescent="0.25">
      <c r="B2427" s="51" t="s">
        <v>21</v>
      </c>
      <c r="C2427" s="3" t="s">
        <v>2523</v>
      </c>
      <c r="D2427" s="31" t="s">
        <v>2670</v>
      </c>
      <c r="E2427" s="23" t="s">
        <v>2524</v>
      </c>
      <c r="F2427" s="24">
        <v>38961</v>
      </c>
      <c r="G2427" s="12">
        <v>1731</v>
      </c>
      <c r="H2427" s="4" t="s">
        <v>2544</v>
      </c>
      <c r="I2427" s="4" t="s">
        <v>27</v>
      </c>
      <c r="J2427" s="16">
        <v>339.56</v>
      </c>
      <c r="K2427" s="16">
        <v>0</v>
      </c>
      <c r="L2427" s="9">
        <v>0</v>
      </c>
      <c r="M2427" s="9">
        <v>0</v>
      </c>
      <c r="N2427" s="10">
        <v>0</v>
      </c>
      <c r="O2427" s="55">
        <v>0</v>
      </c>
    </row>
    <row r="2428" spans="2:15" x14ac:dyDescent="0.25">
      <c r="B2428" s="51" t="s">
        <v>21</v>
      </c>
      <c r="C2428" s="3" t="s">
        <v>2523</v>
      </c>
      <c r="D2428" s="31" t="s">
        <v>2670</v>
      </c>
      <c r="E2428" s="23" t="s">
        <v>2524</v>
      </c>
      <c r="F2428" s="24">
        <v>38961</v>
      </c>
      <c r="G2428" s="12">
        <v>1694</v>
      </c>
      <c r="H2428" s="4" t="s">
        <v>2546</v>
      </c>
      <c r="I2428" s="4" t="s">
        <v>1239</v>
      </c>
      <c r="J2428" s="16">
        <v>339.56</v>
      </c>
      <c r="K2428" s="16">
        <v>0</v>
      </c>
      <c r="L2428" s="9">
        <v>0</v>
      </c>
      <c r="M2428" s="9">
        <v>0</v>
      </c>
      <c r="N2428" s="10">
        <v>0</v>
      </c>
      <c r="O2428" s="55">
        <v>0</v>
      </c>
    </row>
    <row r="2429" spans="2:15" x14ac:dyDescent="0.25">
      <c r="B2429" s="51" t="s">
        <v>21</v>
      </c>
      <c r="C2429" s="3" t="s">
        <v>2523</v>
      </c>
      <c r="D2429" s="31" t="s">
        <v>2670</v>
      </c>
      <c r="E2429" s="23" t="s">
        <v>2524</v>
      </c>
      <c r="F2429" s="24">
        <v>38961</v>
      </c>
      <c r="G2429" s="12">
        <v>1719</v>
      </c>
      <c r="H2429" s="4" t="s">
        <v>2544</v>
      </c>
      <c r="I2429" s="4" t="s">
        <v>90</v>
      </c>
      <c r="J2429" s="16">
        <v>339.56</v>
      </c>
      <c r="K2429" s="16">
        <v>0</v>
      </c>
      <c r="L2429" s="9">
        <v>0</v>
      </c>
      <c r="M2429" s="9">
        <v>0</v>
      </c>
      <c r="N2429" s="10">
        <v>0</v>
      </c>
      <c r="O2429" s="55">
        <v>0</v>
      </c>
    </row>
    <row r="2430" spans="2:15" x14ac:dyDescent="0.25">
      <c r="B2430" s="51" t="s">
        <v>21</v>
      </c>
      <c r="C2430" s="3" t="s">
        <v>2523</v>
      </c>
      <c r="D2430" s="31" t="s">
        <v>2670</v>
      </c>
      <c r="E2430" s="23" t="s">
        <v>2524</v>
      </c>
      <c r="F2430" s="24">
        <v>38961</v>
      </c>
      <c r="G2430" s="12">
        <v>1689</v>
      </c>
      <c r="H2430" s="4" t="s">
        <v>2545</v>
      </c>
      <c r="I2430" s="4" t="s">
        <v>217</v>
      </c>
      <c r="J2430" s="16">
        <v>3060.44</v>
      </c>
      <c r="K2430" s="16">
        <v>0</v>
      </c>
      <c r="L2430" s="9">
        <v>0</v>
      </c>
      <c r="M2430" s="9">
        <v>0</v>
      </c>
      <c r="N2430" s="10">
        <v>0</v>
      </c>
      <c r="O2430" s="55">
        <v>0</v>
      </c>
    </row>
    <row r="2431" spans="2:15" x14ac:dyDescent="0.25">
      <c r="B2431" s="51" t="s">
        <v>21</v>
      </c>
      <c r="C2431" s="3" t="s">
        <v>2523</v>
      </c>
      <c r="D2431" s="31" t="s">
        <v>2670</v>
      </c>
      <c r="E2431" s="23" t="s">
        <v>2524</v>
      </c>
      <c r="F2431" s="24">
        <v>38961</v>
      </c>
      <c r="G2431" s="12">
        <v>1707</v>
      </c>
      <c r="H2431" s="4" t="s">
        <v>2531</v>
      </c>
      <c r="I2431" s="4" t="s">
        <v>88</v>
      </c>
      <c r="J2431" s="16">
        <v>3125.44</v>
      </c>
      <c r="K2431" s="16">
        <v>0</v>
      </c>
      <c r="L2431" s="9">
        <v>0</v>
      </c>
      <c r="M2431" s="9">
        <v>0</v>
      </c>
      <c r="N2431" s="10">
        <v>0</v>
      </c>
      <c r="O2431" s="55">
        <v>0</v>
      </c>
    </row>
    <row r="2432" spans="2:15" x14ac:dyDescent="0.25">
      <c r="B2432" s="51" t="s">
        <v>21</v>
      </c>
      <c r="C2432" s="3" t="s">
        <v>2523</v>
      </c>
      <c r="D2432" s="31" t="s">
        <v>2670</v>
      </c>
      <c r="E2432" s="23" t="s">
        <v>2524</v>
      </c>
      <c r="F2432" s="24">
        <v>38961</v>
      </c>
      <c r="G2432" s="12">
        <v>1702</v>
      </c>
      <c r="H2432" s="4" t="s">
        <v>2547</v>
      </c>
      <c r="I2432" s="4" t="s">
        <v>36</v>
      </c>
      <c r="J2432" s="16">
        <v>3125.44</v>
      </c>
      <c r="K2432" s="16">
        <v>0</v>
      </c>
      <c r="L2432" s="9">
        <v>0</v>
      </c>
      <c r="M2432" s="9">
        <v>0</v>
      </c>
      <c r="N2432" s="10">
        <v>0</v>
      </c>
      <c r="O2432" s="55">
        <v>0</v>
      </c>
    </row>
    <row r="2433" spans="2:15" x14ac:dyDescent="0.25">
      <c r="B2433" s="51" t="s">
        <v>21</v>
      </c>
      <c r="C2433" s="3" t="s">
        <v>2523</v>
      </c>
      <c r="D2433" s="31" t="s">
        <v>2670</v>
      </c>
      <c r="E2433" s="23" t="s">
        <v>2524</v>
      </c>
      <c r="F2433" s="24">
        <v>38961</v>
      </c>
      <c r="G2433" s="12">
        <v>1717</v>
      </c>
      <c r="H2433" s="4" t="s">
        <v>2544</v>
      </c>
      <c r="I2433" s="4" t="s">
        <v>42</v>
      </c>
      <c r="J2433" s="16">
        <v>339.56</v>
      </c>
      <c r="K2433" s="16">
        <v>0</v>
      </c>
      <c r="L2433" s="9">
        <v>0</v>
      </c>
      <c r="M2433" s="9">
        <v>0</v>
      </c>
      <c r="N2433" s="10">
        <v>0</v>
      </c>
      <c r="O2433" s="55">
        <v>0</v>
      </c>
    </row>
    <row r="2434" spans="2:15" x14ac:dyDescent="0.25">
      <c r="B2434" s="51" t="s">
        <v>21</v>
      </c>
      <c r="C2434" s="3" t="s">
        <v>2523</v>
      </c>
      <c r="D2434" s="31" t="s">
        <v>2670</v>
      </c>
      <c r="E2434" s="23" t="s">
        <v>2524</v>
      </c>
      <c r="F2434" s="24">
        <v>38961</v>
      </c>
      <c r="G2434" s="12">
        <v>1687</v>
      </c>
      <c r="H2434" s="4" t="s">
        <v>2548</v>
      </c>
      <c r="I2434" s="4" t="s">
        <v>42</v>
      </c>
      <c r="J2434" s="16">
        <v>3060.44</v>
      </c>
      <c r="K2434" s="16">
        <v>0</v>
      </c>
      <c r="L2434" s="9">
        <v>0</v>
      </c>
      <c r="M2434" s="9">
        <v>0</v>
      </c>
      <c r="N2434" s="10">
        <v>0</v>
      </c>
      <c r="O2434" s="55">
        <v>0</v>
      </c>
    </row>
    <row r="2435" spans="2:15" x14ac:dyDescent="0.25">
      <c r="B2435" s="51" t="s">
        <v>21</v>
      </c>
      <c r="C2435" s="3" t="s">
        <v>2523</v>
      </c>
      <c r="D2435" s="31" t="s">
        <v>2670</v>
      </c>
      <c r="E2435" s="23" t="s">
        <v>2524</v>
      </c>
      <c r="F2435" s="24">
        <v>38961</v>
      </c>
      <c r="G2435" s="12">
        <v>1716</v>
      </c>
      <c r="H2435" s="4" t="s">
        <v>2531</v>
      </c>
      <c r="I2435" s="4" t="s">
        <v>2549</v>
      </c>
      <c r="J2435" s="16">
        <v>3125.44</v>
      </c>
      <c r="K2435" s="16">
        <v>0</v>
      </c>
      <c r="L2435" s="9">
        <v>0</v>
      </c>
      <c r="M2435" s="9">
        <v>0</v>
      </c>
      <c r="N2435" s="10">
        <v>0</v>
      </c>
      <c r="O2435" s="55">
        <v>0</v>
      </c>
    </row>
    <row r="2436" spans="2:15" x14ac:dyDescent="0.25">
      <c r="B2436" s="51" t="s">
        <v>21</v>
      </c>
      <c r="C2436" s="3" t="s">
        <v>2523</v>
      </c>
      <c r="D2436" s="31" t="s">
        <v>2670</v>
      </c>
      <c r="E2436" s="23" t="s">
        <v>2524</v>
      </c>
      <c r="F2436" s="24">
        <v>38961</v>
      </c>
      <c r="G2436" s="12">
        <v>1723</v>
      </c>
      <c r="H2436" s="4" t="s">
        <v>2525</v>
      </c>
      <c r="I2436" s="4" t="s">
        <v>30</v>
      </c>
      <c r="J2436" s="16">
        <v>339.56</v>
      </c>
      <c r="K2436" s="16">
        <v>0</v>
      </c>
      <c r="L2436" s="9">
        <v>0</v>
      </c>
      <c r="M2436" s="9">
        <v>0</v>
      </c>
      <c r="N2436" s="10">
        <v>0</v>
      </c>
      <c r="O2436" s="55">
        <v>0</v>
      </c>
    </row>
    <row r="2437" spans="2:15" x14ac:dyDescent="0.25">
      <c r="B2437" s="51" t="s">
        <v>21</v>
      </c>
      <c r="C2437" s="3" t="s">
        <v>2523</v>
      </c>
      <c r="D2437" s="31" t="s">
        <v>2670</v>
      </c>
      <c r="E2437" s="23" t="s">
        <v>2524</v>
      </c>
      <c r="F2437" s="24">
        <v>38961</v>
      </c>
      <c r="G2437" s="12">
        <v>1701</v>
      </c>
      <c r="H2437" s="4" t="s">
        <v>2531</v>
      </c>
      <c r="I2437" s="4" t="s">
        <v>65</v>
      </c>
      <c r="J2437" s="16">
        <v>3125.44</v>
      </c>
      <c r="K2437" s="16">
        <v>0</v>
      </c>
      <c r="L2437" s="9">
        <v>0</v>
      </c>
      <c r="M2437" s="9">
        <v>0</v>
      </c>
      <c r="N2437" s="10">
        <v>0</v>
      </c>
      <c r="O2437" s="55">
        <v>0</v>
      </c>
    </row>
    <row r="2438" spans="2:15" x14ac:dyDescent="0.25">
      <c r="B2438" s="51" t="s">
        <v>21</v>
      </c>
      <c r="C2438" s="3" t="s">
        <v>2523</v>
      </c>
      <c r="D2438" s="31" t="s">
        <v>2670</v>
      </c>
      <c r="E2438" s="23" t="s">
        <v>2524</v>
      </c>
      <c r="F2438" s="24">
        <v>38961</v>
      </c>
      <c r="G2438" s="12">
        <v>1722</v>
      </c>
      <c r="H2438" s="4" t="s">
        <v>2544</v>
      </c>
      <c r="I2438" s="4" t="s">
        <v>8</v>
      </c>
      <c r="J2438" s="16">
        <v>339.56</v>
      </c>
      <c r="K2438" s="16">
        <v>0</v>
      </c>
      <c r="L2438" s="9">
        <v>0</v>
      </c>
      <c r="M2438" s="9">
        <v>0</v>
      </c>
      <c r="N2438" s="10">
        <v>0</v>
      </c>
      <c r="O2438" s="55">
        <v>0</v>
      </c>
    </row>
    <row r="2439" spans="2:15" x14ac:dyDescent="0.25">
      <c r="B2439" s="51" t="s">
        <v>21</v>
      </c>
      <c r="C2439" s="3" t="s">
        <v>2523</v>
      </c>
      <c r="D2439" s="31" t="s">
        <v>2670</v>
      </c>
      <c r="E2439" s="23" t="s">
        <v>2524</v>
      </c>
      <c r="F2439" s="24">
        <v>38961</v>
      </c>
      <c r="G2439" s="12">
        <v>1710</v>
      </c>
      <c r="H2439" s="4" t="s">
        <v>2545</v>
      </c>
      <c r="I2439" s="4" t="s">
        <v>217</v>
      </c>
      <c r="J2439" s="16">
        <v>3125.44</v>
      </c>
      <c r="K2439" s="16">
        <v>0</v>
      </c>
      <c r="L2439" s="9">
        <v>0</v>
      </c>
      <c r="M2439" s="9">
        <v>0</v>
      </c>
      <c r="N2439" s="10">
        <v>0</v>
      </c>
      <c r="O2439" s="55">
        <v>0</v>
      </c>
    </row>
    <row r="2440" spans="2:15" x14ac:dyDescent="0.25">
      <c r="B2440" s="51" t="s">
        <v>21</v>
      </c>
      <c r="C2440" s="3" t="s">
        <v>2523</v>
      </c>
      <c r="D2440" s="31" t="s">
        <v>2670</v>
      </c>
      <c r="E2440" s="23" t="s">
        <v>2524</v>
      </c>
      <c r="F2440" s="24">
        <v>38961</v>
      </c>
      <c r="G2440" s="12">
        <v>1708</v>
      </c>
      <c r="H2440" s="4" t="s">
        <v>2545</v>
      </c>
      <c r="I2440" s="4" t="s">
        <v>51</v>
      </c>
      <c r="J2440" s="16">
        <v>3125.44</v>
      </c>
      <c r="K2440" s="16">
        <v>0</v>
      </c>
      <c r="L2440" s="9">
        <v>0</v>
      </c>
      <c r="M2440" s="9">
        <v>0</v>
      </c>
      <c r="N2440" s="10">
        <v>0</v>
      </c>
      <c r="O2440" s="55">
        <v>0</v>
      </c>
    </row>
    <row r="2441" spans="2:15" x14ac:dyDescent="0.25">
      <c r="B2441" s="51" t="s">
        <v>21</v>
      </c>
      <c r="C2441" s="3" t="s">
        <v>2523</v>
      </c>
      <c r="D2441" s="31" t="s">
        <v>2670</v>
      </c>
      <c r="E2441" s="23" t="s">
        <v>2524</v>
      </c>
      <c r="F2441" s="24">
        <v>38961</v>
      </c>
      <c r="G2441" s="12">
        <v>1704</v>
      </c>
      <c r="H2441" s="4" t="s">
        <v>2543</v>
      </c>
      <c r="I2441" s="4" t="s">
        <v>218</v>
      </c>
      <c r="J2441" s="16">
        <v>3125.44</v>
      </c>
      <c r="K2441" s="16">
        <v>0</v>
      </c>
      <c r="L2441" s="9">
        <v>0</v>
      </c>
      <c r="M2441" s="9">
        <v>0</v>
      </c>
      <c r="N2441" s="10">
        <v>0</v>
      </c>
      <c r="O2441" s="55">
        <v>0</v>
      </c>
    </row>
    <row r="2442" spans="2:15" x14ac:dyDescent="0.25">
      <c r="B2442" s="51" t="s">
        <v>21</v>
      </c>
      <c r="C2442" s="3" t="s">
        <v>2523</v>
      </c>
      <c r="D2442" s="31" t="s">
        <v>2670</v>
      </c>
      <c r="E2442" s="23" t="s">
        <v>2524</v>
      </c>
      <c r="F2442" s="24">
        <v>38961</v>
      </c>
      <c r="G2442" s="12">
        <v>1703</v>
      </c>
      <c r="H2442" s="4" t="s">
        <v>2550</v>
      </c>
      <c r="I2442" s="4" t="s">
        <v>217</v>
      </c>
      <c r="J2442" s="16">
        <v>3125.44</v>
      </c>
      <c r="K2442" s="16">
        <v>0</v>
      </c>
      <c r="L2442" s="9">
        <v>0</v>
      </c>
      <c r="M2442" s="9">
        <v>0</v>
      </c>
      <c r="N2442" s="10">
        <v>0</v>
      </c>
      <c r="O2442" s="55">
        <v>0</v>
      </c>
    </row>
    <row r="2443" spans="2:15" x14ac:dyDescent="0.25">
      <c r="B2443" s="51" t="s">
        <v>21</v>
      </c>
      <c r="C2443" s="3" t="s">
        <v>2523</v>
      </c>
      <c r="D2443" s="31" t="s">
        <v>2670</v>
      </c>
      <c r="E2443" s="23" t="s">
        <v>2524</v>
      </c>
      <c r="F2443" s="24">
        <v>39147</v>
      </c>
      <c r="G2443" s="12">
        <v>2006</v>
      </c>
      <c r="H2443" s="4" t="s">
        <v>2543</v>
      </c>
      <c r="I2443" s="4" t="s">
        <v>44</v>
      </c>
      <c r="J2443" s="16">
        <v>1545</v>
      </c>
      <c r="K2443" s="16">
        <v>0</v>
      </c>
      <c r="L2443" s="9">
        <v>0</v>
      </c>
      <c r="M2443" s="9">
        <v>0</v>
      </c>
      <c r="N2443" s="10">
        <v>0</v>
      </c>
      <c r="O2443" s="55">
        <v>0</v>
      </c>
    </row>
    <row r="2444" spans="2:15" x14ac:dyDescent="0.25">
      <c r="B2444" s="51" t="s">
        <v>21</v>
      </c>
      <c r="C2444" s="3" t="s">
        <v>2523</v>
      </c>
      <c r="D2444" s="31" t="s">
        <v>2670</v>
      </c>
      <c r="E2444" s="23" t="s">
        <v>2524</v>
      </c>
      <c r="F2444" s="24">
        <v>39273</v>
      </c>
      <c r="G2444" s="12">
        <v>2051</v>
      </c>
      <c r="H2444" s="4" t="s">
        <v>2548</v>
      </c>
      <c r="I2444" s="4" t="s">
        <v>150</v>
      </c>
      <c r="J2444" s="16">
        <v>1253.57</v>
      </c>
      <c r="K2444" s="16">
        <v>0</v>
      </c>
      <c r="L2444" s="9">
        <v>0</v>
      </c>
      <c r="M2444" s="9">
        <v>0</v>
      </c>
      <c r="N2444" s="10">
        <v>0</v>
      </c>
      <c r="O2444" s="55">
        <v>0</v>
      </c>
    </row>
    <row r="2445" spans="2:15" x14ac:dyDescent="0.25">
      <c r="B2445" s="51" t="s">
        <v>21</v>
      </c>
      <c r="C2445" s="3" t="s">
        <v>2523</v>
      </c>
      <c r="D2445" s="31" t="s">
        <v>2670</v>
      </c>
      <c r="E2445" s="23" t="s">
        <v>2524</v>
      </c>
      <c r="F2445" s="24">
        <v>39273</v>
      </c>
      <c r="G2445" s="12">
        <v>2052</v>
      </c>
      <c r="H2445" s="4" t="s">
        <v>2548</v>
      </c>
      <c r="I2445" s="4" t="s">
        <v>387</v>
      </c>
      <c r="J2445" s="16">
        <v>1253.57</v>
      </c>
      <c r="K2445" s="16">
        <v>0</v>
      </c>
      <c r="L2445" s="9">
        <v>0</v>
      </c>
      <c r="M2445" s="9">
        <v>0</v>
      </c>
      <c r="N2445" s="10">
        <v>0</v>
      </c>
      <c r="O2445" s="55">
        <v>0</v>
      </c>
    </row>
    <row r="2446" spans="2:15" x14ac:dyDescent="0.25">
      <c r="B2446" s="51" t="s">
        <v>21</v>
      </c>
      <c r="C2446" s="3" t="s">
        <v>2523</v>
      </c>
      <c r="D2446" s="31" t="s">
        <v>2670</v>
      </c>
      <c r="E2446" s="23" t="s">
        <v>2524</v>
      </c>
      <c r="F2446" s="24">
        <v>39273</v>
      </c>
      <c r="G2446" s="12">
        <v>2056</v>
      </c>
      <c r="H2446" s="4" t="s">
        <v>2551</v>
      </c>
      <c r="I2446" s="4" t="s">
        <v>68</v>
      </c>
      <c r="J2446" s="16">
        <v>307.69</v>
      </c>
      <c r="K2446" s="16">
        <v>0</v>
      </c>
      <c r="L2446" s="9">
        <v>0</v>
      </c>
      <c r="M2446" s="9">
        <v>0</v>
      </c>
      <c r="N2446" s="10">
        <v>0</v>
      </c>
      <c r="O2446" s="55">
        <v>0</v>
      </c>
    </row>
    <row r="2447" spans="2:15" x14ac:dyDescent="0.25">
      <c r="B2447" s="51" t="s">
        <v>21</v>
      </c>
      <c r="C2447" s="3" t="s">
        <v>2523</v>
      </c>
      <c r="D2447" s="31" t="s">
        <v>2670</v>
      </c>
      <c r="E2447" s="23" t="s">
        <v>2524</v>
      </c>
      <c r="F2447" s="24">
        <v>39513</v>
      </c>
      <c r="G2447" s="12">
        <v>2081</v>
      </c>
      <c r="H2447" s="4" t="s">
        <v>2529</v>
      </c>
      <c r="I2447" s="4" t="s">
        <v>1873</v>
      </c>
      <c r="J2447" s="16">
        <v>665</v>
      </c>
      <c r="K2447" s="16">
        <v>0</v>
      </c>
      <c r="L2447" s="9">
        <v>0</v>
      </c>
      <c r="M2447" s="9">
        <v>0</v>
      </c>
      <c r="N2447" s="10">
        <v>0</v>
      </c>
      <c r="O2447" s="55">
        <v>0</v>
      </c>
    </row>
    <row r="2448" spans="2:15" x14ac:dyDescent="0.25">
      <c r="B2448" s="51" t="s">
        <v>21</v>
      </c>
      <c r="C2448" s="3" t="s">
        <v>2523</v>
      </c>
      <c r="D2448" s="31" t="s">
        <v>2670</v>
      </c>
      <c r="E2448" s="23" t="s">
        <v>2524</v>
      </c>
      <c r="F2448" s="24">
        <v>39513</v>
      </c>
      <c r="G2448" s="12">
        <v>2088</v>
      </c>
      <c r="H2448" s="4" t="s">
        <v>2529</v>
      </c>
      <c r="I2448" s="4" t="s">
        <v>85</v>
      </c>
      <c r="J2448" s="16">
        <v>665</v>
      </c>
      <c r="K2448" s="16">
        <v>0</v>
      </c>
      <c r="L2448" s="9">
        <v>0</v>
      </c>
      <c r="M2448" s="9">
        <v>0</v>
      </c>
      <c r="N2448" s="10">
        <v>0</v>
      </c>
      <c r="O2448" s="55">
        <v>0</v>
      </c>
    </row>
    <row r="2449" spans="2:15" x14ac:dyDescent="0.25">
      <c r="B2449" s="51" t="s">
        <v>21</v>
      </c>
      <c r="C2449" s="3" t="s">
        <v>2523</v>
      </c>
      <c r="D2449" s="31" t="s">
        <v>2670</v>
      </c>
      <c r="E2449" s="23" t="s">
        <v>2524</v>
      </c>
      <c r="F2449" s="24">
        <v>39513</v>
      </c>
      <c r="G2449" s="12">
        <v>2089</v>
      </c>
      <c r="H2449" s="4" t="s">
        <v>2529</v>
      </c>
      <c r="I2449" s="4" t="s">
        <v>39</v>
      </c>
      <c r="J2449" s="16">
        <v>665</v>
      </c>
      <c r="K2449" s="16">
        <v>0</v>
      </c>
      <c r="L2449" s="9">
        <v>0</v>
      </c>
      <c r="M2449" s="9">
        <v>0</v>
      </c>
      <c r="N2449" s="10">
        <v>0</v>
      </c>
      <c r="O2449" s="55">
        <v>0</v>
      </c>
    </row>
    <row r="2450" spans="2:15" x14ac:dyDescent="0.25">
      <c r="B2450" s="51" t="s">
        <v>21</v>
      </c>
      <c r="C2450" s="3" t="s">
        <v>2523</v>
      </c>
      <c r="D2450" s="31" t="s">
        <v>2670</v>
      </c>
      <c r="E2450" s="23" t="s">
        <v>2524</v>
      </c>
      <c r="F2450" s="24">
        <v>39513</v>
      </c>
      <c r="G2450" s="12">
        <v>2090</v>
      </c>
      <c r="H2450" s="4" t="s">
        <v>2529</v>
      </c>
      <c r="I2450" s="4" t="s">
        <v>39</v>
      </c>
      <c r="J2450" s="16">
        <v>665</v>
      </c>
      <c r="K2450" s="16">
        <v>0</v>
      </c>
      <c r="L2450" s="9">
        <v>0</v>
      </c>
      <c r="M2450" s="9">
        <v>0</v>
      </c>
      <c r="N2450" s="10">
        <v>0</v>
      </c>
      <c r="O2450" s="55">
        <v>0</v>
      </c>
    </row>
    <row r="2451" spans="2:15" x14ac:dyDescent="0.25">
      <c r="B2451" s="51" t="s">
        <v>21</v>
      </c>
      <c r="C2451" s="3" t="s">
        <v>2523</v>
      </c>
      <c r="D2451" s="31" t="s">
        <v>2670</v>
      </c>
      <c r="E2451" s="23" t="s">
        <v>2524</v>
      </c>
      <c r="F2451" s="24">
        <v>39513</v>
      </c>
      <c r="G2451" s="12">
        <v>2085</v>
      </c>
      <c r="H2451" s="4" t="s">
        <v>2529</v>
      </c>
      <c r="I2451" s="4" t="s">
        <v>90</v>
      </c>
      <c r="J2451" s="16">
        <v>665</v>
      </c>
      <c r="K2451" s="16">
        <v>0</v>
      </c>
      <c r="L2451" s="9">
        <v>0</v>
      </c>
      <c r="M2451" s="9">
        <v>0</v>
      </c>
      <c r="N2451" s="10">
        <v>0</v>
      </c>
      <c r="O2451" s="55">
        <v>0</v>
      </c>
    </row>
    <row r="2452" spans="2:15" x14ac:dyDescent="0.25">
      <c r="B2452" s="51" t="s">
        <v>21</v>
      </c>
      <c r="C2452" s="3" t="s">
        <v>2523</v>
      </c>
      <c r="D2452" s="31" t="s">
        <v>2670</v>
      </c>
      <c r="E2452" s="23" t="s">
        <v>2524</v>
      </c>
      <c r="F2452" s="24">
        <v>39513</v>
      </c>
      <c r="G2452" s="12">
        <v>2082</v>
      </c>
      <c r="H2452" s="4" t="s">
        <v>2529</v>
      </c>
      <c r="I2452" s="4" t="s">
        <v>30</v>
      </c>
      <c r="J2452" s="16">
        <v>665</v>
      </c>
      <c r="K2452" s="16">
        <v>0</v>
      </c>
      <c r="L2452" s="9">
        <v>0</v>
      </c>
      <c r="M2452" s="9">
        <v>0</v>
      </c>
      <c r="N2452" s="10">
        <v>0</v>
      </c>
      <c r="O2452" s="55">
        <v>0</v>
      </c>
    </row>
    <row r="2453" spans="2:15" x14ac:dyDescent="0.25">
      <c r="B2453" s="51" t="s">
        <v>21</v>
      </c>
      <c r="C2453" s="3" t="s">
        <v>2523</v>
      </c>
      <c r="D2453" s="31" t="s">
        <v>2670</v>
      </c>
      <c r="E2453" s="23" t="s">
        <v>2524</v>
      </c>
      <c r="F2453" s="24">
        <v>39513</v>
      </c>
      <c r="G2453" s="12">
        <v>2092</v>
      </c>
      <c r="H2453" s="4" t="s">
        <v>2529</v>
      </c>
      <c r="I2453" s="4" t="s">
        <v>64</v>
      </c>
      <c r="J2453" s="16">
        <v>665</v>
      </c>
      <c r="K2453" s="16">
        <v>0</v>
      </c>
      <c r="L2453" s="9">
        <v>0</v>
      </c>
      <c r="M2453" s="9">
        <v>0</v>
      </c>
      <c r="N2453" s="10">
        <v>0</v>
      </c>
      <c r="O2453" s="55">
        <v>0</v>
      </c>
    </row>
    <row r="2454" spans="2:15" x14ac:dyDescent="0.25">
      <c r="B2454" s="51" t="s">
        <v>21</v>
      </c>
      <c r="C2454" s="3" t="s">
        <v>2523</v>
      </c>
      <c r="D2454" s="31" t="s">
        <v>2670</v>
      </c>
      <c r="E2454" s="23" t="s">
        <v>2524</v>
      </c>
      <c r="F2454" s="24">
        <v>39513</v>
      </c>
      <c r="G2454" s="12">
        <v>2083</v>
      </c>
      <c r="H2454" s="4" t="s">
        <v>2529</v>
      </c>
      <c r="I2454" s="4" t="s">
        <v>1239</v>
      </c>
      <c r="J2454" s="16">
        <v>665</v>
      </c>
      <c r="K2454" s="16">
        <v>0</v>
      </c>
      <c r="L2454" s="9">
        <v>0</v>
      </c>
      <c r="M2454" s="9">
        <v>0</v>
      </c>
      <c r="N2454" s="10">
        <v>0</v>
      </c>
      <c r="O2454" s="55">
        <v>0</v>
      </c>
    </row>
    <row r="2455" spans="2:15" x14ac:dyDescent="0.25">
      <c r="B2455" s="51" t="s">
        <v>21</v>
      </c>
      <c r="C2455" s="3" t="s">
        <v>2523</v>
      </c>
      <c r="D2455" s="31" t="s">
        <v>2670</v>
      </c>
      <c r="E2455" s="23" t="s">
        <v>2524</v>
      </c>
      <c r="F2455" s="24">
        <v>39513</v>
      </c>
      <c r="G2455" s="12">
        <v>2091</v>
      </c>
      <c r="H2455" s="4" t="s">
        <v>2529</v>
      </c>
      <c r="I2455" s="4" t="s">
        <v>60</v>
      </c>
      <c r="J2455" s="16">
        <v>665</v>
      </c>
      <c r="K2455" s="16">
        <v>0</v>
      </c>
      <c r="L2455" s="9">
        <v>0</v>
      </c>
      <c r="M2455" s="9">
        <v>0</v>
      </c>
      <c r="N2455" s="10">
        <v>0</v>
      </c>
      <c r="O2455" s="55">
        <v>0</v>
      </c>
    </row>
    <row r="2456" spans="2:15" x14ac:dyDescent="0.25">
      <c r="B2456" s="51" t="s">
        <v>21</v>
      </c>
      <c r="C2456" s="3" t="s">
        <v>2523</v>
      </c>
      <c r="D2456" s="31" t="s">
        <v>2670</v>
      </c>
      <c r="E2456" s="23" t="s">
        <v>2524</v>
      </c>
      <c r="F2456" s="24">
        <v>39513</v>
      </c>
      <c r="G2456" s="12">
        <v>2093</v>
      </c>
      <c r="H2456" s="4" t="s">
        <v>2552</v>
      </c>
      <c r="I2456" s="4" t="s">
        <v>154</v>
      </c>
      <c r="J2456" s="16">
        <v>665</v>
      </c>
      <c r="K2456" s="16">
        <v>0</v>
      </c>
      <c r="L2456" s="9">
        <v>0</v>
      </c>
      <c r="M2456" s="9">
        <v>0</v>
      </c>
      <c r="N2456" s="10">
        <v>0</v>
      </c>
      <c r="O2456" s="55">
        <v>0</v>
      </c>
    </row>
    <row r="2457" spans="2:15" x14ac:dyDescent="0.25">
      <c r="B2457" s="51" t="s">
        <v>21</v>
      </c>
      <c r="C2457" s="3" t="s">
        <v>2523</v>
      </c>
      <c r="D2457" s="31" t="s">
        <v>2670</v>
      </c>
      <c r="E2457" s="23" t="s">
        <v>2524</v>
      </c>
      <c r="F2457" s="24">
        <v>39513</v>
      </c>
      <c r="G2457" s="12">
        <v>2084</v>
      </c>
      <c r="H2457" s="4" t="s">
        <v>2529</v>
      </c>
      <c r="I2457" s="4" t="s">
        <v>44</v>
      </c>
      <c r="J2457" s="16">
        <v>665</v>
      </c>
      <c r="K2457" s="16">
        <v>0</v>
      </c>
      <c r="L2457" s="9">
        <v>0</v>
      </c>
      <c r="M2457" s="9">
        <v>0</v>
      </c>
      <c r="N2457" s="10">
        <v>0</v>
      </c>
      <c r="O2457" s="55">
        <v>0</v>
      </c>
    </row>
    <row r="2458" spans="2:15" x14ac:dyDescent="0.25">
      <c r="B2458" s="51" t="s">
        <v>21</v>
      </c>
      <c r="C2458" s="3" t="s">
        <v>2523</v>
      </c>
      <c r="D2458" s="31" t="s">
        <v>2670</v>
      </c>
      <c r="E2458" s="23" t="s">
        <v>2524</v>
      </c>
      <c r="F2458" s="24">
        <v>39513</v>
      </c>
      <c r="G2458" s="12">
        <v>2094</v>
      </c>
      <c r="H2458" s="4" t="s">
        <v>2529</v>
      </c>
      <c r="I2458" s="4" t="s">
        <v>88</v>
      </c>
      <c r="J2458" s="16">
        <v>665</v>
      </c>
      <c r="K2458" s="16">
        <v>0</v>
      </c>
      <c r="L2458" s="9">
        <v>0</v>
      </c>
      <c r="M2458" s="9">
        <v>0</v>
      </c>
      <c r="N2458" s="10">
        <v>0</v>
      </c>
      <c r="O2458" s="55">
        <v>0</v>
      </c>
    </row>
    <row r="2459" spans="2:15" x14ac:dyDescent="0.25">
      <c r="B2459" s="51" t="s">
        <v>21</v>
      </c>
      <c r="C2459" s="3" t="s">
        <v>2523</v>
      </c>
      <c r="D2459" s="31" t="s">
        <v>2670</v>
      </c>
      <c r="E2459" s="23" t="s">
        <v>2524</v>
      </c>
      <c r="F2459" s="24">
        <v>39513</v>
      </c>
      <c r="G2459" s="12">
        <v>2096</v>
      </c>
      <c r="H2459" s="4" t="s">
        <v>2553</v>
      </c>
      <c r="I2459" s="4" t="s">
        <v>1873</v>
      </c>
      <c r="J2459" s="16">
        <v>4138</v>
      </c>
      <c r="K2459" s="16">
        <v>0</v>
      </c>
      <c r="L2459" s="9">
        <v>0</v>
      </c>
      <c r="M2459" s="9">
        <v>0</v>
      </c>
      <c r="N2459" s="10">
        <v>0</v>
      </c>
      <c r="O2459" s="55">
        <v>0</v>
      </c>
    </row>
    <row r="2460" spans="2:15" x14ac:dyDescent="0.25">
      <c r="B2460" s="51" t="s">
        <v>21</v>
      </c>
      <c r="C2460" s="3" t="s">
        <v>2523</v>
      </c>
      <c r="D2460" s="31" t="s">
        <v>2670</v>
      </c>
      <c r="E2460" s="23" t="s">
        <v>2524</v>
      </c>
      <c r="F2460" s="24">
        <v>39513</v>
      </c>
      <c r="G2460" s="12">
        <v>2086</v>
      </c>
      <c r="H2460" s="4" t="s">
        <v>2529</v>
      </c>
      <c r="I2460" s="4" t="s">
        <v>217</v>
      </c>
      <c r="J2460" s="16">
        <v>665</v>
      </c>
      <c r="K2460" s="16">
        <v>0</v>
      </c>
      <c r="L2460" s="9">
        <v>0</v>
      </c>
      <c r="M2460" s="9">
        <v>0</v>
      </c>
      <c r="N2460" s="10">
        <v>0</v>
      </c>
      <c r="O2460" s="55">
        <v>0</v>
      </c>
    </row>
    <row r="2461" spans="2:15" x14ac:dyDescent="0.25">
      <c r="B2461" s="51" t="s">
        <v>21</v>
      </c>
      <c r="C2461" s="3" t="s">
        <v>2523</v>
      </c>
      <c r="D2461" s="31" t="s">
        <v>2670</v>
      </c>
      <c r="E2461" s="23" t="s">
        <v>2524</v>
      </c>
      <c r="F2461" s="24">
        <v>39535</v>
      </c>
      <c r="G2461" s="12">
        <v>2103</v>
      </c>
      <c r="H2461" s="4" t="s">
        <v>2554</v>
      </c>
      <c r="I2461" s="4" t="s">
        <v>177</v>
      </c>
      <c r="J2461" s="16">
        <v>2072</v>
      </c>
      <c r="K2461" s="16">
        <v>0</v>
      </c>
      <c r="L2461" s="9">
        <v>0</v>
      </c>
      <c r="M2461" s="9">
        <v>0</v>
      </c>
      <c r="N2461" s="10">
        <v>0</v>
      </c>
      <c r="O2461" s="55">
        <v>0</v>
      </c>
    </row>
    <row r="2462" spans="2:15" x14ac:dyDescent="0.25">
      <c r="B2462" s="51" t="s">
        <v>21</v>
      </c>
      <c r="C2462" s="3" t="s">
        <v>2523</v>
      </c>
      <c r="D2462" s="31" t="s">
        <v>2670</v>
      </c>
      <c r="E2462" s="23" t="s">
        <v>2524</v>
      </c>
      <c r="F2462" s="24">
        <v>39535</v>
      </c>
      <c r="G2462" s="12">
        <v>2101</v>
      </c>
      <c r="H2462" s="4" t="s">
        <v>2554</v>
      </c>
      <c r="I2462" s="4" t="s">
        <v>85</v>
      </c>
      <c r="J2462" s="16">
        <v>2072</v>
      </c>
      <c r="K2462" s="16">
        <v>0</v>
      </c>
      <c r="L2462" s="9">
        <v>0</v>
      </c>
      <c r="M2462" s="9">
        <v>0</v>
      </c>
      <c r="N2462" s="10">
        <v>0</v>
      </c>
      <c r="O2462" s="55">
        <v>0</v>
      </c>
    </row>
    <row r="2463" spans="2:15" x14ac:dyDescent="0.25">
      <c r="B2463" s="51" t="s">
        <v>21</v>
      </c>
      <c r="C2463" s="3" t="s">
        <v>2523</v>
      </c>
      <c r="D2463" s="31" t="s">
        <v>2670</v>
      </c>
      <c r="E2463" s="23" t="s">
        <v>2524</v>
      </c>
      <c r="F2463" s="24">
        <v>39535</v>
      </c>
      <c r="G2463" s="12">
        <v>3135</v>
      </c>
      <c r="H2463" s="4" t="s">
        <v>2555</v>
      </c>
      <c r="I2463" s="4" t="s">
        <v>220</v>
      </c>
      <c r="J2463" s="16">
        <v>500</v>
      </c>
      <c r="K2463" s="16">
        <v>0</v>
      </c>
      <c r="L2463" s="9">
        <v>0</v>
      </c>
      <c r="M2463" s="9">
        <v>0</v>
      </c>
      <c r="N2463" s="10">
        <v>0</v>
      </c>
      <c r="O2463" s="55">
        <v>0</v>
      </c>
    </row>
    <row r="2464" spans="2:15" x14ac:dyDescent="0.25">
      <c r="B2464" s="51" t="s">
        <v>21</v>
      </c>
      <c r="C2464" s="3" t="s">
        <v>2523</v>
      </c>
      <c r="D2464" s="31" t="s">
        <v>2670</v>
      </c>
      <c r="E2464" s="23" t="s">
        <v>2524</v>
      </c>
      <c r="F2464" s="24">
        <v>39535</v>
      </c>
      <c r="G2464" s="12">
        <v>2098</v>
      </c>
      <c r="H2464" s="4" t="s">
        <v>2554</v>
      </c>
      <c r="I2464" s="4" t="s">
        <v>150</v>
      </c>
      <c r="J2464" s="16">
        <v>2072</v>
      </c>
      <c r="K2464" s="16">
        <v>0</v>
      </c>
      <c r="L2464" s="9">
        <v>0</v>
      </c>
      <c r="M2464" s="9">
        <v>0</v>
      </c>
      <c r="N2464" s="10">
        <v>0</v>
      </c>
      <c r="O2464" s="55">
        <v>0</v>
      </c>
    </row>
    <row r="2465" spans="2:15" x14ac:dyDescent="0.25">
      <c r="B2465" s="51" t="s">
        <v>21</v>
      </c>
      <c r="C2465" s="3" t="s">
        <v>2523</v>
      </c>
      <c r="D2465" s="31" t="s">
        <v>2670</v>
      </c>
      <c r="E2465" s="23" t="s">
        <v>2524</v>
      </c>
      <c r="F2465" s="24">
        <v>39535</v>
      </c>
      <c r="G2465" s="12">
        <v>2100</v>
      </c>
      <c r="H2465" s="4" t="s">
        <v>2554</v>
      </c>
      <c r="I2465" s="4" t="s">
        <v>85</v>
      </c>
      <c r="J2465" s="16">
        <v>2072</v>
      </c>
      <c r="K2465" s="16">
        <v>0</v>
      </c>
      <c r="L2465" s="9">
        <v>0</v>
      </c>
      <c r="M2465" s="9">
        <v>0</v>
      </c>
      <c r="N2465" s="10">
        <v>0</v>
      </c>
      <c r="O2465" s="55">
        <v>0</v>
      </c>
    </row>
    <row r="2466" spans="2:15" x14ac:dyDescent="0.25">
      <c r="B2466" s="51" t="s">
        <v>21</v>
      </c>
      <c r="C2466" s="3" t="s">
        <v>2523</v>
      </c>
      <c r="D2466" s="31" t="s">
        <v>2670</v>
      </c>
      <c r="E2466" s="23" t="s">
        <v>2524</v>
      </c>
      <c r="F2466" s="24">
        <v>39535</v>
      </c>
      <c r="G2466" s="12">
        <v>2099</v>
      </c>
      <c r="H2466" s="4" t="s">
        <v>2527</v>
      </c>
      <c r="I2466" s="4" t="s">
        <v>218</v>
      </c>
      <c r="J2466" s="16">
        <v>2072</v>
      </c>
      <c r="K2466" s="16">
        <v>0</v>
      </c>
      <c r="L2466" s="9">
        <v>0</v>
      </c>
      <c r="M2466" s="9">
        <v>0</v>
      </c>
      <c r="N2466" s="10">
        <v>0</v>
      </c>
      <c r="O2466" s="55">
        <v>0</v>
      </c>
    </row>
    <row r="2467" spans="2:15" x14ac:dyDescent="0.25">
      <c r="B2467" s="51" t="s">
        <v>21</v>
      </c>
      <c r="C2467" s="3" t="s">
        <v>2523</v>
      </c>
      <c r="D2467" s="31" t="s">
        <v>2670</v>
      </c>
      <c r="E2467" s="23" t="s">
        <v>2524</v>
      </c>
      <c r="F2467" s="24">
        <v>39535</v>
      </c>
      <c r="G2467" s="12">
        <v>3136</v>
      </c>
      <c r="H2467" s="4" t="s">
        <v>2555</v>
      </c>
      <c r="I2467" s="4" t="s">
        <v>217</v>
      </c>
      <c r="J2467" s="16">
        <v>500</v>
      </c>
      <c r="K2467" s="16">
        <v>0</v>
      </c>
      <c r="L2467" s="9">
        <v>0</v>
      </c>
      <c r="M2467" s="9">
        <v>0</v>
      </c>
      <c r="N2467" s="10">
        <v>0</v>
      </c>
      <c r="O2467" s="55">
        <v>0</v>
      </c>
    </row>
    <row r="2468" spans="2:15" x14ac:dyDescent="0.25">
      <c r="B2468" s="51" t="s">
        <v>21</v>
      </c>
      <c r="C2468" s="3" t="s">
        <v>2523</v>
      </c>
      <c r="D2468" s="31" t="s">
        <v>2670</v>
      </c>
      <c r="E2468" s="23" t="s">
        <v>2524</v>
      </c>
      <c r="F2468" s="24">
        <v>39535</v>
      </c>
      <c r="G2468" s="12">
        <v>2102</v>
      </c>
      <c r="H2468" s="4" t="s">
        <v>2554</v>
      </c>
      <c r="I2468" s="4" t="s">
        <v>88</v>
      </c>
      <c r="J2468" s="16">
        <v>2072</v>
      </c>
      <c r="K2468" s="16">
        <v>0</v>
      </c>
      <c r="L2468" s="9">
        <v>0</v>
      </c>
      <c r="M2468" s="9">
        <v>0</v>
      </c>
      <c r="N2468" s="10">
        <v>0</v>
      </c>
      <c r="O2468" s="55">
        <v>0</v>
      </c>
    </row>
    <row r="2469" spans="2:15" x14ac:dyDescent="0.25">
      <c r="B2469" s="51" t="s">
        <v>21</v>
      </c>
      <c r="C2469" s="3" t="s">
        <v>2523</v>
      </c>
      <c r="D2469" s="31" t="s">
        <v>2670</v>
      </c>
      <c r="E2469" s="23" t="s">
        <v>2524</v>
      </c>
      <c r="F2469" s="24">
        <v>39535</v>
      </c>
      <c r="G2469" s="12">
        <v>3134</v>
      </c>
      <c r="H2469" s="4" t="s">
        <v>2555</v>
      </c>
      <c r="I2469" s="4" t="s">
        <v>227</v>
      </c>
      <c r="J2469" s="16">
        <v>500</v>
      </c>
      <c r="K2469" s="16">
        <v>0</v>
      </c>
      <c r="L2469" s="9">
        <v>0</v>
      </c>
      <c r="M2469" s="9">
        <v>0</v>
      </c>
      <c r="N2469" s="10">
        <v>0</v>
      </c>
      <c r="O2469" s="55">
        <v>0</v>
      </c>
    </row>
    <row r="2470" spans="2:15" x14ac:dyDescent="0.25">
      <c r="B2470" s="51" t="s">
        <v>21</v>
      </c>
      <c r="C2470" s="3" t="s">
        <v>2523</v>
      </c>
      <c r="D2470" s="31" t="s">
        <v>2670</v>
      </c>
      <c r="E2470" s="23" t="s">
        <v>2524</v>
      </c>
      <c r="F2470" s="24">
        <v>39535</v>
      </c>
      <c r="G2470" s="12">
        <v>3137</v>
      </c>
      <c r="H2470" s="4" t="s">
        <v>2555</v>
      </c>
      <c r="I2470" s="4" t="s">
        <v>217</v>
      </c>
      <c r="J2470" s="16">
        <v>500</v>
      </c>
      <c r="K2470" s="16">
        <v>0</v>
      </c>
      <c r="L2470" s="9">
        <v>0</v>
      </c>
      <c r="M2470" s="9">
        <v>0</v>
      </c>
      <c r="N2470" s="10">
        <v>0</v>
      </c>
      <c r="O2470" s="55">
        <v>0</v>
      </c>
    </row>
    <row r="2471" spans="2:15" x14ac:dyDescent="0.25">
      <c r="B2471" s="51" t="s">
        <v>21</v>
      </c>
      <c r="C2471" s="3" t="s">
        <v>2523</v>
      </c>
      <c r="D2471" s="31" t="s">
        <v>2670</v>
      </c>
      <c r="E2471" s="23" t="s">
        <v>2524</v>
      </c>
      <c r="F2471" s="24">
        <v>39535</v>
      </c>
      <c r="G2471" s="12">
        <v>3132</v>
      </c>
      <c r="H2471" s="4" t="s">
        <v>2555</v>
      </c>
      <c r="I2471" s="4" t="s">
        <v>160</v>
      </c>
      <c r="J2471" s="16">
        <v>500</v>
      </c>
      <c r="K2471" s="16">
        <v>0</v>
      </c>
      <c r="L2471" s="9">
        <v>0</v>
      </c>
      <c r="M2471" s="9">
        <v>0</v>
      </c>
      <c r="N2471" s="10">
        <v>0</v>
      </c>
      <c r="O2471" s="55">
        <v>0</v>
      </c>
    </row>
    <row r="2472" spans="2:15" x14ac:dyDescent="0.25">
      <c r="B2472" s="51" t="s">
        <v>21</v>
      </c>
      <c r="C2472" s="3" t="s">
        <v>2523</v>
      </c>
      <c r="D2472" s="31" t="s">
        <v>2670</v>
      </c>
      <c r="E2472" s="23" t="s">
        <v>2524</v>
      </c>
      <c r="F2472" s="24">
        <v>39535</v>
      </c>
      <c r="G2472" s="12">
        <v>3133</v>
      </c>
      <c r="H2472" s="4" t="s">
        <v>2555</v>
      </c>
      <c r="I2472" s="4" t="s">
        <v>229</v>
      </c>
      <c r="J2472" s="16">
        <v>500</v>
      </c>
      <c r="K2472" s="16">
        <v>0</v>
      </c>
      <c r="L2472" s="9">
        <v>0</v>
      </c>
      <c r="M2472" s="9">
        <v>0</v>
      </c>
      <c r="N2472" s="10">
        <v>0</v>
      </c>
      <c r="O2472" s="55">
        <v>0</v>
      </c>
    </row>
    <row r="2473" spans="2:15" x14ac:dyDescent="0.25">
      <c r="B2473" s="51" t="s">
        <v>21</v>
      </c>
      <c r="C2473" s="3" t="s">
        <v>2523</v>
      </c>
      <c r="D2473" s="31" t="s">
        <v>2670</v>
      </c>
      <c r="E2473" s="23" t="s">
        <v>2524</v>
      </c>
      <c r="F2473" s="24">
        <v>39535</v>
      </c>
      <c r="G2473" s="12">
        <v>2097</v>
      </c>
      <c r="H2473" s="4" t="s">
        <v>2554</v>
      </c>
      <c r="I2473" s="4" t="s">
        <v>217</v>
      </c>
      <c r="J2473" s="16">
        <v>2072</v>
      </c>
      <c r="K2473" s="16">
        <v>0</v>
      </c>
      <c r="L2473" s="9">
        <v>0</v>
      </c>
      <c r="M2473" s="9">
        <v>0</v>
      </c>
      <c r="N2473" s="10">
        <v>0</v>
      </c>
      <c r="O2473" s="55">
        <v>0</v>
      </c>
    </row>
    <row r="2474" spans="2:15" x14ac:dyDescent="0.25">
      <c r="B2474" s="51" t="s">
        <v>21</v>
      </c>
      <c r="C2474" s="3" t="s">
        <v>2523</v>
      </c>
      <c r="D2474" s="31" t="s">
        <v>2670</v>
      </c>
      <c r="E2474" s="23" t="s">
        <v>2524</v>
      </c>
      <c r="F2474" s="24">
        <v>39535</v>
      </c>
      <c r="G2474" s="12">
        <v>3131</v>
      </c>
      <c r="H2474" s="4" t="s">
        <v>2555</v>
      </c>
      <c r="I2474" s="4" t="s">
        <v>75</v>
      </c>
      <c r="J2474" s="16">
        <v>500</v>
      </c>
      <c r="K2474" s="16">
        <v>0</v>
      </c>
      <c r="L2474" s="9">
        <v>0</v>
      </c>
      <c r="M2474" s="9">
        <v>0</v>
      </c>
      <c r="N2474" s="10">
        <v>0</v>
      </c>
      <c r="O2474" s="55">
        <v>0</v>
      </c>
    </row>
    <row r="2475" spans="2:15" x14ac:dyDescent="0.25">
      <c r="B2475" s="51" t="s">
        <v>21</v>
      </c>
      <c r="C2475" s="3" t="s">
        <v>2523</v>
      </c>
      <c r="D2475" s="31" t="s">
        <v>2670</v>
      </c>
      <c r="E2475" s="23" t="s">
        <v>2524</v>
      </c>
      <c r="F2475" s="24">
        <v>39682</v>
      </c>
      <c r="G2475" s="12">
        <v>2121</v>
      </c>
      <c r="H2475" s="4" t="s">
        <v>2556</v>
      </c>
      <c r="I2475" s="4" t="s">
        <v>218</v>
      </c>
      <c r="J2475" s="16">
        <v>2065.5</v>
      </c>
      <c r="K2475" s="16">
        <v>0</v>
      </c>
      <c r="L2475" s="9">
        <v>0</v>
      </c>
      <c r="M2475" s="9">
        <v>0</v>
      </c>
      <c r="N2475" s="10">
        <v>0</v>
      </c>
      <c r="O2475" s="55">
        <v>0</v>
      </c>
    </row>
    <row r="2476" spans="2:15" x14ac:dyDescent="0.25">
      <c r="B2476" s="51" t="s">
        <v>21</v>
      </c>
      <c r="C2476" s="3" t="s">
        <v>2523</v>
      </c>
      <c r="D2476" s="31" t="s">
        <v>2670</v>
      </c>
      <c r="E2476" s="23" t="s">
        <v>2524</v>
      </c>
      <c r="F2476" s="24">
        <v>39682</v>
      </c>
      <c r="G2476" s="12">
        <v>2120</v>
      </c>
      <c r="H2476" s="4" t="s">
        <v>2557</v>
      </c>
      <c r="I2476" s="4" t="s">
        <v>42</v>
      </c>
      <c r="J2476" s="16">
        <v>2065.5</v>
      </c>
      <c r="K2476" s="16">
        <v>0</v>
      </c>
      <c r="L2476" s="9">
        <v>0</v>
      </c>
      <c r="M2476" s="9">
        <v>0</v>
      </c>
      <c r="N2476" s="10">
        <v>0</v>
      </c>
      <c r="O2476" s="55">
        <v>0</v>
      </c>
    </row>
    <row r="2477" spans="2:15" x14ac:dyDescent="0.25">
      <c r="B2477" s="51" t="s">
        <v>21</v>
      </c>
      <c r="C2477" s="3" t="s">
        <v>2523</v>
      </c>
      <c r="D2477" s="31" t="s">
        <v>2670</v>
      </c>
      <c r="E2477" s="23" t="s">
        <v>2524</v>
      </c>
      <c r="F2477" s="24">
        <v>39682</v>
      </c>
      <c r="G2477" s="12">
        <v>2123</v>
      </c>
      <c r="H2477" s="4" t="s">
        <v>2556</v>
      </c>
      <c r="I2477" s="4" t="s">
        <v>60</v>
      </c>
      <c r="J2477" s="16">
        <v>2065.5</v>
      </c>
      <c r="K2477" s="16">
        <v>0</v>
      </c>
      <c r="L2477" s="9">
        <v>0</v>
      </c>
      <c r="M2477" s="9">
        <v>0</v>
      </c>
      <c r="N2477" s="10">
        <v>0</v>
      </c>
      <c r="O2477" s="55">
        <v>0</v>
      </c>
    </row>
    <row r="2478" spans="2:15" x14ac:dyDescent="0.25">
      <c r="B2478" s="51" t="s">
        <v>21</v>
      </c>
      <c r="C2478" s="3" t="s">
        <v>2523</v>
      </c>
      <c r="D2478" s="31" t="s">
        <v>2670</v>
      </c>
      <c r="E2478" s="23" t="s">
        <v>2524</v>
      </c>
      <c r="F2478" s="24">
        <v>39682</v>
      </c>
      <c r="G2478" s="12">
        <v>3138</v>
      </c>
      <c r="H2478" s="4" t="s">
        <v>2555</v>
      </c>
      <c r="I2478" s="4" t="s">
        <v>97</v>
      </c>
      <c r="J2478" s="16">
        <v>506.5</v>
      </c>
      <c r="K2478" s="16">
        <v>0</v>
      </c>
      <c r="L2478" s="9">
        <v>0</v>
      </c>
      <c r="M2478" s="9">
        <v>0</v>
      </c>
      <c r="N2478" s="10">
        <v>0</v>
      </c>
      <c r="O2478" s="55">
        <v>0</v>
      </c>
    </row>
    <row r="2479" spans="2:15" x14ac:dyDescent="0.25">
      <c r="B2479" s="51" t="s">
        <v>21</v>
      </c>
      <c r="C2479" s="3" t="s">
        <v>2523</v>
      </c>
      <c r="D2479" s="31" t="s">
        <v>2670</v>
      </c>
      <c r="E2479" s="23" t="s">
        <v>2524</v>
      </c>
      <c r="F2479" s="24">
        <v>39682</v>
      </c>
      <c r="G2479" s="12">
        <v>2119</v>
      </c>
      <c r="H2479" s="4" t="s">
        <v>2556</v>
      </c>
      <c r="I2479" s="4" t="s">
        <v>25</v>
      </c>
      <c r="J2479" s="16">
        <v>2065.5</v>
      </c>
      <c r="K2479" s="16">
        <v>0</v>
      </c>
      <c r="L2479" s="9">
        <v>0</v>
      </c>
      <c r="M2479" s="9">
        <v>0</v>
      </c>
      <c r="N2479" s="10">
        <v>0</v>
      </c>
      <c r="O2479" s="55">
        <v>0</v>
      </c>
    </row>
    <row r="2480" spans="2:15" x14ac:dyDescent="0.25">
      <c r="B2480" s="51" t="s">
        <v>21</v>
      </c>
      <c r="C2480" s="3" t="s">
        <v>2523</v>
      </c>
      <c r="D2480" s="31" t="s">
        <v>2670</v>
      </c>
      <c r="E2480" s="23" t="s">
        <v>2524</v>
      </c>
      <c r="F2480" s="24">
        <v>39682</v>
      </c>
      <c r="G2480" s="12">
        <v>3140</v>
      </c>
      <c r="H2480" s="4" t="s">
        <v>2555</v>
      </c>
      <c r="I2480" s="4" t="s">
        <v>217</v>
      </c>
      <c r="J2480" s="16">
        <v>506.5</v>
      </c>
      <c r="K2480" s="16">
        <v>0</v>
      </c>
      <c r="L2480" s="9">
        <v>0</v>
      </c>
      <c r="M2480" s="9">
        <v>0</v>
      </c>
      <c r="N2480" s="10">
        <v>0</v>
      </c>
      <c r="O2480" s="55">
        <v>0</v>
      </c>
    </row>
    <row r="2481" spans="2:15" x14ac:dyDescent="0.25">
      <c r="B2481" s="51" t="s">
        <v>21</v>
      </c>
      <c r="C2481" s="3" t="s">
        <v>2523</v>
      </c>
      <c r="D2481" s="31" t="s">
        <v>2670</v>
      </c>
      <c r="E2481" s="23" t="s">
        <v>2524</v>
      </c>
      <c r="F2481" s="24">
        <v>39682</v>
      </c>
      <c r="G2481" s="12">
        <v>3141</v>
      </c>
      <c r="H2481" s="4" t="s">
        <v>2555</v>
      </c>
      <c r="I2481" s="4" t="s">
        <v>125</v>
      </c>
      <c r="J2481" s="16">
        <v>506.5</v>
      </c>
      <c r="K2481" s="16">
        <v>0</v>
      </c>
      <c r="L2481" s="9">
        <v>0</v>
      </c>
      <c r="M2481" s="9">
        <v>0</v>
      </c>
      <c r="N2481" s="10">
        <v>0</v>
      </c>
      <c r="O2481" s="55">
        <v>0</v>
      </c>
    </row>
    <row r="2482" spans="2:15" x14ac:dyDescent="0.25">
      <c r="B2482" s="51" t="s">
        <v>21</v>
      </c>
      <c r="C2482" s="3" t="s">
        <v>2523</v>
      </c>
      <c r="D2482" s="31" t="s">
        <v>2670</v>
      </c>
      <c r="E2482" s="23" t="s">
        <v>2524</v>
      </c>
      <c r="F2482" s="24">
        <v>39682</v>
      </c>
      <c r="G2482" s="12">
        <v>2122</v>
      </c>
      <c r="H2482" s="4" t="s">
        <v>2556</v>
      </c>
      <c r="I2482" s="4" t="s">
        <v>414</v>
      </c>
      <c r="J2482" s="16">
        <v>2065.5</v>
      </c>
      <c r="K2482" s="16">
        <v>0</v>
      </c>
      <c r="L2482" s="9">
        <v>0</v>
      </c>
      <c r="M2482" s="9">
        <v>0</v>
      </c>
      <c r="N2482" s="10">
        <v>0</v>
      </c>
      <c r="O2482" s="55">
        <v>0</v>
      </c>
    </row>
    <row r="2483" spans="2:15" x14ac:dyDescent="0.25">
      <c r="B2483" s="51" t="s">
        <v>21</v>
      </c>
      <c r="C2483" s="3" t="s">
        <v>2523</v>
      </c>
      <c r="D2483" s="31" t="s">
        <v>2670</v>
      </c>
      <c r="E2483" s="23" t="s">
        <v>2524</v>
      </c>
      <c r="F2483" s="24">
        <v>39682</v>
      </c>
      <c r="G2483" s="12">
        <v>3142</v>
      </c>
      <c r="H2483" s="4" t="s">
        <v>2555</v>
      </c>
      <c r="I2483" s="4" t="s">
        <v>105</v>
      </c>
      <c r="J2483" s="16">
        <v>506.5</v>
      </c>
      <c r="K2483" s="16">
        <v>0</v>
      </c>
      <c r="L2483" s="9">
        <v>0</v>
      </c>
      <c r="M2483" s="9">
        <v>0</v>
      </c>
      <c r="N2483" s="10">
        <v>0</v>
      </c>
      <c r="O2483" s="55">
        <v>0</v>
      </c>
    </row>
    <row r="2484" spans="2:15" x14ac:dyDescent="0.25">
      <c r="B2484" s="51" t="s">
        <v>21</v>
      </c>
      <c r="C2484" s="3" t="s">
        <v>2523</v>
      </c>
      <c r="D2484" s="31" t="s">
        <v>2670</v>
      </c>
      <c r="E2484" s="23" t="s">
        <v>2524</v>
      </c>
      <c r="F2484" s="24">
        <v>39872</v>
      </c>
      <c r="G2484" s="12">
        <v>2136</v>
      </c>
      <c r="H2484" s="4" t="s">
        <v>2558</v>
      </c>
      <c r="I2484" s="4" t="s">
        <v>51</v>
      </c>
      <c r="J2484" s="16">
        <v>1122</v>
      </c>
      <c r="K2484" s="16">
        <v>0</v>
      </c>
      <c r="L2484" s="9">
        <v>0</v>
      </c>
      <c r="M2484" s="9">
        <v>0</v>
      </c>
      <c r="N2484" s="10">
        <v>0</v>
      </c>
      <c r="O2484" s="55">
        <v>0</v>
      </c>
    </row>
    <row r="2485" spans="2:15" x14ac:dyDescent="0.25">
      <c r="B2485" s="51" t="s">
        <v>21</v>
      </c>
      <c r="C2485" s="3" t="s">
        <v>2523</v>
      </c>
      <c r="D2485" s="31" t="s">
        <v>2670</v>
      </c>
      <c r="E2485" s="23" t="s">
        <v>2524</v>
      </c>
      <c r="F2485" s="24">
        <v>39872</v>
      </c>
      <c r="G2485" s="12">
        <v>2135</v>
      </c>
      <c r="H2485" s="4" t="s">
        <v>2558</v>
      </c>
      <c r="I2485" s="4" t="s">
        <v>85</v>
      </c>
      <c r="J2485" s="16">
        <v>1122</v>
      </c>
      <c r="K2485" s="16">
        <v>0</v>
      </c>
      <c r="L2485" s="9">
        <v>0</v>
      </c>
      <c r="M2485" s="9">
        <v>0</v>
      </c>
      <c r="N2485" s="10">
        <v>0</v>
      </c>
      <c r="O2485" s="55">
        <v>0</v>
      </c>
    </row>
    <row r="2486" spans="2:15" x14ac:dyDescent="0.25">
      <c r="B2486" s="51" t="s">
        <v>21</v>
      </c>
      <c r="C2486" s="3" t="s">
        <v>2523</v>
      </c>
      <c r="D2486" s="31" t="s">
        <v>2670</v>
      </c>
      <c r="E2486" s="23" t="s">
        <v>2524</v>
      </c>
      <c r="F2486" s="24">
        <v>39927</v>
      </c>
      <c r="G2486" s="12">
        <v>2145</v>
      </c>
      <c r="H2486" s="4" t="s">
        <v>2559</v>
      </c>
      <c r="I2486" s="4" t="s">
        <v>217</v>
      </c>
      <c r="J2486" s="16">
        <v>3454.3</v>
      </c>
      <c r="K2486" s="16">
        <v>0</v>
      </c>
      <c r="L2486" s="9">
        <v>0</v>
      </c>
      <c r="M2486" s="9">
        <v>0</v>
      </c>
      <c r="N2486" s="10">
        <v>0</v>
      </c>
      <c r="O2486" s="55">
        <v>0</v>
      </c>
    </row>
    <row r="2487" spans="2:15" x14ac:dyDescent="0.25">
      <c r="B2487" s="51" t="s">
        <v>21</v>
      </c>
      <c r="C2487" s="3" t="s">
        <v>2523</v>
      </c>
      <c r="D2487" s="31" t="s">
        <v>2670</v>
      </c>
      <c r="E2487" s="23" t="s">
        <v>2524</v>
      </c>
      <c r="F2487" s="24">
        <v>39983</v>
      </c>
      <c r="G2487" s="12">
        <v>2153</v>
      </c>
      <c r="H2487" s="4" t="s">
        <v>2545</v>
      </c>
      <c r="I2487" s="4" t="s">
        <v>133</v>
      </c>
      <c r="J2487" s="16">
        <v>2047.39</v>
      </c>
      <c r="K2487" s="16">
        <v>0</v>
      </c>
      <c r="L2487" s="9">
        <v>0</v>
      </c>
      <c r="M2487" s="9">
        <v>0</v>
      </c>
      <c r="N2487" s="10">
        <v>0</v>
      </c>
      <c r="O2487" s="55">
        <v>0</v>
      </c>
    </row>
    <row r="2488" spans="2:15" x14ac:dyDescent="0.25">
      <c r="B2488" s="51" t="s">
        <v>21</v>
      </c>
      <c r="C2488" s="3" t="s">
        <v>2523</v>
      </c>
      <c r="D2488" s="31" t="s">
        <v>2670</v>
      </c>
      <c r="E2488" s="23" t="s">
        <v>2524</v>
      </c>
      <c r="F2488" s="24">
        <v>39983</v>
      </c>
      <c r="G2488" s="12">
        <v>2165</v>
      </c>
      <c r="H2488" s="4" t="s">
        <v>2527</v>
      </c>
      <c r="I2488" s="4" t="s">
        <v>208</v>
      </c>
      <c r="J2488" s="16">
        <v>2047.39</v>
      </c>
      <c r="K2488" s="16">
        <v>0</v>
      </c>
      <c r="L2488" s="9">
        <v>0</v>
      </c>
      <c r="M2488" s="9">
        <v>0</v>
      </c>
      <c r="N2488" s="10">
        <v>0</v>
      </c>
      <c r="O2488" s="55">
        <v>0</v>
      </c>
    </row>
    <row r="2489" spans="2:15" x14ac:dyDescent="0.25">
      <c r="B2489" s="51" t="s">
        <v>21</v>
      </c>
      <c r="C2489" s="3" t="s">
        <v>2523</v>
      </c>
      <c r="D2489" s="31" t="s">
        <v>2670</v>
      </c>
      <c r="E2489" s="23" t="s">
        <v>2524</v>
      </c>
      <c r="F2489" s="24">
        <v>39983</v>
      </c>
      <c r="G2489" s="12">
        <v>2171</v>
      </c>
      <c r="H2489" s="4" t="s">
        <v>1361</v>
      </c>
      <c r="I2489" s="4" t="s">
        <v>218</v>
      </c>
      <c r="J2489" s="16">
        <v>350.61</v>
      </c>
      <c r="K2489" s="16">
        <v>0</v>
      </c>
      <c r="L2489" s="9">
        <v>0</v>
      </c>
      <c r="M2489" s="9">
        <v>0</v>
      </c>
      <c r="N2489" s="10">
        <v>0</v>
      </c>
      <c r="O2489" s="55">
        <v>0</v>
      </c>
    </row>
    <row r="2490" spans="2:15" x14ac:dyDescent="0.25">
      <c r="B2490" s="51" t="s">
        <v>21</v>
      </c>
      <c r="C2490" s="3" t="s">
        <v>2523</v>
      </c>
      <c r="D2490" s="31" t="s">
        <v>2670</v>
      </c>
      <c r="E2490" s="23" t="s">
        <v>2524</v>
      </c>
      <c r="F2490" s="24">
        <v>39983</v>
      </c>
      <c r="G2490" s="12">
        <v>2161</v>
      </c>
      <c r="H2490" s="4" t="s">
        <v>2560</v>
      </c>
      <c r="I2490" s="4" t="s">
        <v>232</v>
      </c>
      <c r="J2490" s="16">
        <v>2047.39</v>
      </c>
      <c r="K2490" s="16">
        <v>0</v>
      </c>
      <c r="L2490" s="9">
        <v>0</v>
      </c>
      <c r="M2490" s="9">
        <v>0</v>
      </c>
      <c r="N2490" s="10">
        <v>0</v>
      </c>
      <c r="O2490" s="55">
        <v>0</v>
      </c>
    </row>
    <row r="2491" spans="2:15" x14ac:dyDescent="0.25">
      <c r="B2491" s="51" t="s">
        <v>21</v>
      </c>
      <c r="C2491" s="3" t="s">
        <v>2523</v>
      </c>
      <c r="D2491" s="31" t="s">
        <v>2670</v>
      </c>
      <c r="E2491" s="23" t="s">
        <v>2524</v>
      </c>
      <c r="F2491" s="24">
        <v>39983</v>
      </c>
      <c r="G2491" s="12">
        <v>2154</v>
      </c>
      <c r="H2491" s="4" t="s">
        <v>2527</v>
      </c>
      <c r="I2491" s="4" t="s">
        <v>223</v>
      </c>
      <c r="J2491" s="16">
        <v>2047.39</v>
      </c>
      <c r="K2491" s="16">
        <v>0</v>
      </c>
      <c r="L2491" s="9">
        <v>0</v>
      </c>
      <c r="M2491" s="9">
        <v>0</v>
      </c>
      <c r="N2491" s="10">
        <v>0</v>
      </c>
      <c r="O2491" s="55">
        <v>0</v>
      </c>
    </row>
    <row r="2492" spans="2:15" x14ac:dyDescent="0.25">
      <c r="B2492" s="51" t="s">
        <v>21</v>
      </c>
      <c r="C2492" s="3" t="s">
        <v>2523</v>
      </c>
      <c r="D2492" s="31" t="s">
        <v>2670</v>
      </c>
      <c r="E2492" s="23" t="s">
        <v>2524</v>
      </c>
      <c r="F2492" s="24">
        <v>39983</v>
      </c>
      <c r="G2492" s="12">
        <v>2163</v>
      </c>
      <c r="H2492" s="4" t="s">
        <v>2561</v>
      </c>
      <c r="I2492" s="4" t="s">
        <v>25</v>
      </c>
      <c r="J2492" s="16">
        <v>2047.39</v>
      </c>
      <c r="K2492" s="16">
        <v>0</v>
      </c>
      <c r="L2492" s="9">
        <v>0</v>
      </c>
      <c r="M2492" s="9">
        <v>0</v>
      </c>
      <c r="N2492" s="10">
        <v>0</v>
      </c>
      <c r="O2492" s="55">
        <v>0</v>
      </c>
    </row>
    <row r="2493" spans="2:15" x14ac:dyDescent="0.25">
      <c r="B2493" s="51" t="s">
        <v>21</v>
      </c>
      <c r="C2493" s="3" t="s">
        <v>2523</v>
      </c>
      <c r="D2493" s="31" t="s">
        <v>2670</v>
      </c>
      <c r="E2493" s="23" t="s">
        <v>2524</v>
      </c>
      <c r="F2493" s="24">
        <v>39983</v>
      </c>
      <c r="G2493" s="12">
        <v>2158</v>
      </c>
      <c r="H2493" s="4" t="s">
        <v>2560</v>
      </c>
      <c r="I2493" s="4" t="s">
        <v>227</v>
      </c>
      <c r="J2493" s="16">
        <v>2047.39</v>
      </c>
      <c r="K2493" s="16">
        <v>0</v>
      </c>
      <c r="L2493" s="9">
        <v>0</v>
      </c>
      <c r="M2493" s="9">
        <v>0</v>
      </c>
      <c r="N2493" s="10">
        <v>0</v>
      </c>
      <c r="O2493" s="55">
        <v>0</v>
      </c>
    </row>
    <row r="2494" spans="2:15" x14ac:dyDescent="0.25">
      <c r="B2494" s="51" t="s">
        <v>21</v>
      </c>
      <c r="C2494" s="3" t="s">
        <v>2523</v>
      </c>
      <c r="D2494" s="31" t="s">
        <v>2670</v>
      </c>
      <c r="E2494" s="23" t="s">
        <v>2524</v>
      </c>
      <c r="F2494" s="24">
        <v>39983</v>
      </c>
      <c r="G2494" s="12">
        <v>2157</v>
      </c>
      <c r="H2494" s="4" t="s">
        <v>2560</v>
      </c>
      <c r="I2494" s="4" t="s">
        <v>25</v>
      </c>
      <c r="J2494" s="16">
        <v>2047.39</v>
      </c>
      <c r="K2494" s="16">
        <v>0</v>
      </c>
      <c r="L2494" s="9">
        <v>0</v>
      </c>
      <c r="M2494" s="9">
        <v>0</v>
      </c>
      <c r="N2494" s="10">
        <v>0</v>
      </c>
      <c r="O2494" s="55">
        <v>0</v>
      </c>
    </row>
    <row r="2495" spans="2:15" x14ac:dyDescent="0.25">
      <c r="B2495" s="51" t="s">
        <v>21</v>
      </c>
      <c r="C2495" s="3" t="s">
        <v>2523</v>
      </c>
      <c r="D2495" s="31" t="s">
        <v>2670</v>
      </c>
      <c r="E2495" s="23" t="s">
        <v>2524</v>
      </c>
      <c r="F2495" s="24">
        <v>39983</v>
      </c>
      <c r="G2495" s="12">
        <v>2172</v>
      </c>
      <c r="H2495" s="4" t="s">
        <v>1361</v>
      </c>
      <c r="I2495" s="4" t="s">
        <v>220</v>
      </c>
      <c r="J2495" s="16">
        <v>350.61</v>
      </c>
      <c r="K2495" s="16">
        <v>0</v>
      </c>
      <c r="L2495" s="9">
        <v>0</v>
      </c>
      <c r="M2495" s="9">
        <v>0</v>
      </c>
      <c r="N2495" s="10">
        <v>0</v>
      </c>
      <c r="O2495" s="55">
        <v>0</v>
      </c>
    </row>
    <row r="2496" spans="2:15" x14ac:dyDescent="0.25">
      <c r="B2496" s="51" t="s">
        <v>21</v>
      </c>
      <c r="C2496" s="3" t="s">
        <v>2523</v>
      </c>
      <c r="D2496" s="31" t="s">
        <v>2670</v>
      </c>
      <c r="E2496" s="23" t="s">
        <v>2524</v>
      </c>
      <c r="F2496" s="24">
        <v>39983</v>
      </c>
      <c r="G2496" s="12">
        <v>2166</v>
      </c>
      <c r="H2496" s="4" t="s">
        <v>2562</v>
      </c>
      <c r="I2496" s="4" t="s">
        <v>39</v>
      </c>
      <c r="J2496" s="16">
        <v>2047.39</v>
      </c>
      <c r="K2496" s="16">
        <v>0</v>
      </c>
      <c r="L2496" s="9">
        <v>0</v>
      </c>
      <c r="M2496" s="9">
        <v>0</v>
      </c>
      <c r="N2496" s="10">
        <v>0</v>
      </c>
      <c r="O2496" s="55">
        <v>0</v>
      </c>
    </row>
    <row r="2497" spans="2:15" x14ac:dyDescent="0.25">
      <c r="B2497" s="51" t="s">
        <v>21</v>
      </c>
      <c r="C2497" s="3" t="s">
        <v>2523</v>
      </c>
      <c r="D2497" s="31" t="s">
        <v>2670</v>
      </c>
      <c r="E2497" s="23" t="s">
        <v>2524</v>
      </c>
      <c r="F2497" s="24">
        <v>39983</v>
      </c>
      <c r="G2497" s="12">
        <v>2181</v>
      </c>
      <c r="H2497" s="4" t="s">
        <v>1361</v>
      </c>
      <c r="I2497" s="4" t="s">
        <v>208</v>
      </c>
      <c r="J2497" s="16">
        <v>350.61</v>
      </c>
      <c r="K2497" s="16">
        <v>0</v>
      </c>
      <c r="L2497" s="9">
        <v>0</v>
      </c>
      <c r="M2497" s="9">
        <v>0</v>
      </c>
      <c r="N2497" s="10">
        <v>0</v>
      </c>
      <c r="O2497" s="55">
        <v>0</v>
      </c>
    </row>
    <row r="2498" spans="2:15" x14ac:dyDescent="0.25">
      <c r="B2498" s="51" t="s">
        <v>21</v>
      </c>
      <c r="C2498" s="3" t="s">
        <v>2523</v>
      </c>
      <c r="D2498" s="31" t="s">
        <v>2670</v>
      </c>
      <c r="E2498" s="23" t="s">
        <v>2524</v>
      </c>
      <c r="F2498" s="24">
        <v>39983</v>
      </c>
      <c r="G2498" s="12">
        <v>2173</v>
      </c>
      <c r="H2498" s="4" t="s">
        <v>1361</v>
      </c>
      <c r="I2498" s="4" t="s">
        <v>60</v>
      </c>
      <c r="J2498" s="16">
        <v>350.61</v>
      </c>
      <c r="K2498" s="16">
        <v>0</v>
      </c>
      <c r="L2498" s="9">
        <v>0</v>
      </c>
      <c r="M2498" s="9">
        <v>0</v>
      </c>
      <c r="N2498" s="10">
        <v>0</v>
      </c>
      <c r="O2498" s="55">
        <v>0</v>
      </c>
    </row>
    <row r="2499" spans="2:15" x14ac:dyDescent="0.25">
      <c r="B2499" s="51" t="s">
        <v>21</v>
      </c>
      <c r="C2499" s="3" t="s">
        <v>2523</v>
      </c>
      <c r="D2499" s="31" t="s">
        <v>2670</v>
      </c>
      <c r="E2499" s="23" t="s">
        <v>2524</v>
      </c>
      <c r="F2499" s="24">
        <v>39983</v>
      </c>
      <c r="G2499" s="12">
        <v>2175</v>
      </c>
      <c r="H2499" s="4" t="s">
        <v>1361</v>
      </c>
      <c r="I2499" s="4" t="s">
        <v>235</v>
      </c>
      <c r="J2499" s="16">
        <v>350.61</v>
      </c>
      <c r="K2499" s="16">
        <v>0</v>
      </c>
      <c r="L2499" s="9">
        <v>0</v>
      </c>
      <c r="M2499" s="9">
        <v>0</v>
      </c>
      <c r="N2499" s="10">
        <v>0</v>
      </c>
      <c r="O2499" s="55">
        <v>0</v>
      </c>
    </row>
    <row r="2500" spans="2:15" x14ac:dyDescent="0.25">
      <c r="B2500" s="51" t="s">
        <v>21</v>
      </c>
      <c r="C2500" s="3" t="s">
        <v>2523</v>
      </c>
      <c r="D2500" s="31" t="s">
        <v>2670</v>
      </c>
      <c r="E2500" s="23" t="s">
        <v>2524</v>
      </c>
      <c r="F2500" s="24">
        <v>39983</v>
      </c>
      <c r="G2500" s="12">
        <v>2155</v>
      </c>
      <c r="H2500" s="4" t="s">
        <v>2563</v>
      </c>
      <c r="I2500" s="4" t="s">
        <v>51</v>
      </c>
      <c r="J2500" s="16">
        <v>2047.39</v>
      </c>
      <c r="K2500" s="16">
        <v>0</v>
      </c>
      <c r="L2500" s="9">
        <v>0</v>
      </c>
      <c r="M2500" s="9">
        <v>0</v>
      </c>
      <c r="N2500" s="10">
        <v>0</v>
      </c>
      <c r="O2500" s="55">
        <v>0</v>
      </c>
    </row>
    <row r="2501" spans="2:15" x14ac:dyDescent="0.25">
      <c r="B2501" s="51" t="s">
        <v>21</v>
      </c>
      <c r="C2501" s="3" t="s">
        <v>2523</v>
      </c>
      <c r="D2501" s="31" t="s">
        <v>2670</v>
      </c>
      <c r="E2501" s="23" t="s">
        <v>2524</v>
      </c>
      <c r="F2501" s="24">
        <v>39983</v>
      </c>
      <c r="G2501" s="12">
        <v>2176</v>
      </c>
      <c r="H2501" s="4" t="s">
        <v>1361</v>
      </c>
      <c r="I2501" s="4" t="s">
        <v>88</v>
      </c>
      <c r="J2501" s="16">
        <v>350.61</v>
      </c>
      <c r="K2501" s="16">
        <v>0</v>
      </c>
      <c r="L2501" s="9">
        <v>0</v>
      </c>
      <c r="M2501" s="9">
        <v>0</v>
      </c>
      <c r="N2501" s="10">
        <v>0</v>
      </c>
      <c r="O2501" s="55">
        <v>0</v>
      </c>
    </row>
    <row r="2502" spans="2:15" x14ac:dyDescent="0.25">
      <c r="B2502" s="51" t="s">
        <v>21</v>
      </c>
      <c r="C2502" s="3" t="s">
        <v>2523</v>
      </c>
      <c r="D2502" s="31" t="s">
        <v>2670</v>
      </c>
      <c r="E2502" s="23" t="s">
        <v>2524</v>
      </c>
      <c r="F2502" s="24">
        <v>39983</v>
      </c>
      <c r="G2502" s="12">
        <v>2160</v>
      </c>
      <c r="H2502" s="4" t="s">
        <v>2560</v>
      </c>
      <c r="I2502" s="4" t="s">
        <v>1079</v>
      </c>
      <c r="J2502" s="16">
        <v>2047.39</v>
      </c>
      <c r="K2502" s="16">
        <v>0</v>
      </c>
      <c r="L2502" s="9">
        <v>0</v>
      </c>
      <c r="M2502" s="9">
        <v>0</v>
      </c>
      <c r="N2502" s="10">
        <v>0</v>
      </c>
      <c r="O2502" s="55">
        <v>0</v>
      </c>
    </row>
    <row r="2503" spans="2:15" x14ac:dyDescent="0.25">
      <c r="B2503" s="51" t="s">
        <v>21</v>
      </c>
      <c r="C2503" s="3" t="s">
        <v>2523</v>
      </c>
      <c r="D2503" s="31" t="s">
        <v>2670</v>
      </c>
      <c r="E2503" s="23" t="s">
        <v>2524</v>
      </c>
      <c r="F2503" s="24">
        <v>39983</v>
      </c>
      <c r="G2503" s="12">
        <v>2174</v>
      </c>
      <c r="H2503" s="4" t="s">
        <v>1361</v>
      </c>
      <c r="I2503" s="4" t="s">
        <v>227</v>
      </c>
      <c r="J2503" s="16">
        <v>350.61</v>
      </c>
      <c r="K2503" s="16">
        <v>0</v>
      </c>
      <c r="L2503" s="9">
        <v>0</v>
      </c>
      <c r="M2503" s="9">
        <v>0</v>
      </c>
      <c r="N2503" s="10">
        <v>0</v>
      </c>
      <c r="O2503" s="55">
        <v>0</v>
      </c>
    </row>
    <row r="2504" spans="2:15" x14ac:dyDescent="0.25">
      <c r="B2504" s="51" t="s">
        <v>21</v>
      </c>
      <c r="C2504" s="3" t="s">
        <v>2523</v>
      </c>
      <c r="D2504" s="31" t="s">
        <v>2670</v>
      </c>
      <c r="E2504" s="23" t="s">
        <v>2524</v>
      </c>
      <c r="F2504" s="24">
        <v>39983</v>
      </c>
      <c r="G2504" s="12">
        <v>2159</v>
      </c>
      <c r="H2504" s="4" t="s">
        <v>2560</v>
      </c>
      <c r="I2504" s="4" t="s">
        <v>199</v>
      </c>
      <c r="J2504" s="16">
        <v>2047.39</v>
      </c>
      <c r="K2504" s="16">
        <v>0</v>
      </c>
      <c r="L2504" s="9">
        <v>0</v>
      </c>
      <c r="M2504" s="9">
        <v>0</v>
      </c>
      <c r="N2504" s="10">
        <v>0</v>
      </c>
      <c r="O2504" s="55">
        <v>0</v>
      </c>
    </row>
    <row r="2505" spans="2:15" x14ac:dyDescent="0.25">
      <c r="B2505" s="51" t="s">
        <v>21</v>
      </c>
      <c r="C2505" s="3" t="s">
        <v>2523</v>
      </c>
      <c r="D2505" s="31" t="s">
        <v>2670</v>
      </c>
      <c r="E2505" s="23" t="s">
        <v>2524</v>
      </c>
      <c r="F2505" s="24">
        <v>39983</v>
      </c>
      <c r="G2505" s="12">
        <v>2178</v>
      </c>
      <c r="H2505" s="4" t="s">
        <v>1361</v>
      </c>
      <c r="I2505" s="4" t="s">
        <v>217</v>
      </c>
      <c r="J2505" s="16">
        <v>350.61</v>
      </c>
      <c r="K2505" s="16">
        <v>0</v>
      </c>
      <c r="L2505" s="9">
        <v>0</v>
      </c>
      <c r="M2505" s="9">
        <v>0</v>
      </c>
      <c r="N2505" s="10">
        <v>0</v>
      </c>
      <c r="O2505" s="55">
        <v>0</v>
      </c>
    </row>
    <row r="2506" spans="2:15" x14ac:dyDescent="0.25">
      <c r="B2506" s="51" t="s">
        <v>21</v>
      </c>
      <c r="C2506" s="3" t="s">
        <v>2523</v>
      </c>
      <c r="D2506" s="31" t="s">
        <v>2670</v>
      </c>
      <c r="E2506" s="23" t="s">
        <v>2524</v>
      </c>
      <c r="F2506" s="24">
        <v>39983</v>
      </c>
      <c r="G2506" s="12">
        <v>2168</v>
      </c>
      <c r="H2506" s="4" t="s">
        <v>2525</v>
      </c>
      <c r="I2506" s="4" t="s">
        <v>217</v>
      </c>
      <c r="J2506" s="16">
        <v>350.61</v>
      </c>
      <c r="K2506" s="16">
        <v>0</v>
      </c>
      <c r="L2506" s="9">
        <v>0</v>
      </c>
      <c r="M2506" s="9">
        <v>0</v>
      </c>
      <c r="N2506" s="10">
        <v>0</v>
      </c>
      <c r="O2506" s="55">
        <v>0</v>
      </c>
    </row>
    <row r="2507" spans="2:15" x14ac:dyDescent="0.25">
      <c r="B2507" s="51" t="s">
        <v>21</v>
      </c>
      <c r="C2507" s="3" t="s">
        <v>2523</v>
      </c>
      <c r="D2507" s="31" t="s">
        <v>2670</v>
      </c>
      <c r="E2507" s="23" t="s">
        <v>2524</v>
      </c>
      <c r="F2507" s="24">
        <v>39983</v>
      </c>
      <c r="G2507" s="12">
        <v>2156</v>
      </c>
      <c r="H2507" s="4" t="s">
        <v>2560</v>
      </c>
      <c r="I2507" s="4" t="s">
        <v>217</v>
      </c>
      <c r="J2507" s="16">
        <v>2047.39</v>
      </c>
      <c r="K2507" s="16">
        <v>0</v>
      </c>
      <c r="L2507" s="9">
        <v>0</v>
      </c>
      <c r="M2507" s="9">
        <v>0</v>
      </c>
      <c r="N2507" s="10">
        <v>0</v>
      </c>
      <c r="O2507" s="55">
        <v>0</v>
      </c>
    </row>
    <row r="2508" spans="2:15" x14ac:dyDescent="0.25">
      <c r="B2508" s="51" t="s">
        <v>21</v>
      </c>
      <c r="C2508" s="3" t="s">
        <v>2523</v>
      </c>
      <c r="D2508" s="31" t="s">
        <v>2670</v>
      </c>
      <c r="E2508" s="23" t="s">
        <v>2524</v>
      </c>
      <c r="F2508" s="24">
        <v>39983</v>
      </c>
      <c r="G2508" s="12">
        <v>2179</v>
      </c>
      <c r="H2508" s="4" t="s">
        <v>1361</v>
      </c>
      <c r="I2508" s="4" t="s">
        <v>217</v>
      </c>
      <c r="J2508" s="16">
        <v>350.61</v>
      </c>
      <c r="K2508" s="16">
        <v>0</v>
      </c>
      <c r="L2508" s="9">
        <v>0</v>
      </c>
      <c r="M2508" s="9">
        <v>0</v>
      </c>
      <c r="N2508" s="10">
        <v>0</v>
      </c>
      <c r="O2508" s="55">
        <v>0</v>
      </c>
    </row>
    <row r="2509" spans="2:15" x14ac:dyDescent="0.25">
      <c r="B2509" s="51" t="s">
        <v>21</v>
      </c>
      <c r="C2509" s="3" t="s">
        <v>2523</v>
      </c>
      <c r="D2509" s="31" t="s">
        <v>2670</v>
      </c>
      <c r="E2509" s="23" t="s">
        <v>2524</v>
      </c>
      <c r="F2509" s="24">
        <v>39983</v>
      </c>
      <c r="G2509" s="12">
        <v>2169</v>
      </c>
      <c r="H2509" s="4" t="s">
        <v>2525</v>
      </c>
      <c r="I2509" s="4" t="s">
        <v>217</v>
      </c>
      <c r="J2509" s="16">
        <v>350.61</v>
      </c>
      <c r="K2509" s="16">
        <v>0</v>
      </c>
      <c r="L2509" s="9">
        <v>0</v>
      </c>
      <c r="M2509" s="9">
        <v>0</v>
      </c>
      <c r="N2509" s="10">
        <v>0</v>
      </c>
      <c r="O2509" s="55">
        <v>0</v>
      </c>
    </row>
    <row r="2510" spans="2:15" x14ac:dyDescent="0.25">
      <c r="B2510" s="51" t="s">
        <v>21</v>
      </c>
      <c r="C2510" s="3" t="s">
        <v>2523</v>
      </c>
      <c r="D2510" s="31" t="s">
        <v>2670</v>
      </c>
      <c r="E2510" s="23" t="s">
        <v>2524</v>
      </c>
      <c r="F2510" s="24">
        <v>39983</v>
      </c>
      <c r="G2510" s="12">
        <v>2167</v>
      </c>
      <c r="H2510" s="4" t="s">
        <v>2560</v>
      </c>
      <c r="I2510" s="4" t="s">
        <v>85</v>
      </c>
      <c r="J2510" s="16">
        <v>2047.39</v>
      </c>
      <c r="K2510" s="16">
        <v>0</v>
      </c>
      <c r="L2510" s="9">
        <v>0</v>
      </c>
      <c r="M2510" s="9">
        <v>0</v>
      </c>
      <c r="N2510" s="10">
        <v>0</v>
      </c>
      <c r="O2510" s="55">
        <v>0</v>
      </c>
    </row>
    <row r="2511" spans="2:15" x14ac:dyDescent="0.25">
      <c r="B2511" s="51" t="s">
        <v>21</v>
      </c>
      <c r="C2511" s="3" t="s">
        <v>2523</v>
      </c>
      <c r="D2511" s="31" t="s">
        <v>2670</v>
      </c>
      <c r="E2511" s="23" t="s">
        <v>2524</v>
      </c>
      <c r="F2511" s="24">
        <v>39983</v>
      </c>
      <c r="G2511" s="12">
        <v>2170</v>
      </c>
      <c r="H2511" s="4" t="s">
        <v>1361</v>
      </c>
      <c r="I2511" s="4" t="s">
        <v>217</v>
      </c>
      <c r="J2511" s="16">
        <v>350.61</v>
      </c>
      <c r="K2511" s="16">
        <v>0</v>
      </c>
      <c r="L2511" s="9">
        <v>0</v>
      </c>
      <c r="M2511" s="9">
        <v>0</v>
      </c>
      <c r="N2511" s="10">
        <v>0</v>
      </c>
      <c r="O2511" s="55">
        <v>0</v>
      </c>
    </row>
    <row r="2512" spans="2:15" x14ac:dyDescent="0.25">
      <c r="B2512" s="51" t="s">
        <v>21</v>
      </c>
      <c r="C2512" s="3" t="s">
        <v>2523</v>
      </c>
      <c r="D2512" s="31" t="s">
        <v>2670</v>
      </c>
      <c r="E2512" s="23" t="s">
        <v>2524</v>
      </c>
      <c r="F2512" s="24">
        <v>39983</v>
      </c>
      <c r="G2512" s="12">
        <v>2162</v>
      </c>
      <c r="H2512" s="4" t="s">
        <v>2527</v>
      </c>
      <c r="I2512" s="4" t="s">
        <v>217</v>
      </c>
      <c r="J2512" s="16">
        <v>2047.39</v>
      </c>
      <c r="K2512" s="16">
        <v>0</v>
      </c>
      <c r="L2512" s="9">
        <v>0</v>
      </c>
      <c r="M2512" s="9">
        <v>0</v>
      </c>
      <c r="N2512" s="10">
        <v>0</v>
      </c>
      <c r="O2512" s="55">
        <v>0</v>
      </c>
    </row>
    <row r="2513" spans="2:15" x14ac:dyDescent="0.25">
      <c r="B2513" s="51" t="s">
        <v>21</v>
      </c>
      <c r="C2513" s="3" t="s">
        <v>2523</v>
      </c>
      <c r="D2513" s="31" t="s">
        <v>2670</v>
      </c>
      <c r="E2513" s="23" t="s">
        <v>2524</v>
      </c>
      <c r="F2513" s="24">
        <v>39983</v>
      </c>
      <c r="G2513" s="12">
        <v>2164</v>
      </c>
      <c r="H2513" s="4" t="s">
        <v>2527</v>
      </c>
      <c r="I2513" s="4" t="s">
        <v>217</v>
      </c>
      <c r="J2513" s="16">
        <v>2047.39</v>
      </c>
      <c r="K2513" s="16">
        <v>0</v>
      </c>
      <c r="L2513" s="9">
        <v>0</v>
      </c>
      <c r="M2513" s="9">
        <v>0</v>
      </c>
      <c r="N2513" s="10">
        <v>0</v>
      </c>
      <c r="O2513" s="55">
        <v>0</v>
      </c>
    </row>
    <row r="2514" spans="2:15" x14ac:dyDescent="0.25">
      <c r="B2514" s="51" t="s">
        <v>21</v>
      </c>
      <c r="C2514" s="3" t="s">
        <v>2523</v>
      </c>
      <c r="D2514" s="31" t="s">
        <v>2670</v>
      </c>
      <c r="E2514" s="23" t="s">
        <v>2524</v>
      </c>
      <c r="F2514" s="24">
        <v>39983</v>
      </c>
      <c r="G2514" s="12">
        <v>2182</v>
      </c>
      <c r="H2514" s="4" t="s">
        <v>1361</v>
      </c>
      <c r="I2514" s="4" t="s">
        <v>2564</v>
      </c>
      <c r="J2514" s="16">
        <v>350.61</v>
      </c>
      <c r="K2514" s="16">
        <v>0</v>
      </c>
      <c r="L2514" s="9">
        <v>0</v>
      </c>
      <c r="M2514" s="9">
        <v>0</v>
      </c>
      <c r="N2514" s="10">
        <v>0</v>
      </c>
      <c r="O2514" s="55">
        <v>0</v>
      </c>
    </row>
    <row r="2515" spans="2:15" x14ac:dyDescent="0.25">
      <c r="B2515" s="51" t="s">
        <v>21</v>
      </c>
      <c r="C2515" s="3" t="s">
        <v>2523</v>
      </c>
      <c r="D2515" s="31" t="s">
        <v>2670</v>
      </c>
      <c r="E2515" s="23" t="s">
        <v>2524</v>
      </c>
      <c r="F2515" s="24">
        <v>39984</v>
      </c>
      <c r="G2515" s="12">
        <v>2183</v>
      </c>
      <c r="H2515" s="4" t="s">
        <v>2565</v>
      </c>
      <c r="I2515" s="4" t="s">
        <v>64</v>
      </c>
      <c r="J2515" s="16">
        <v>2999.77</v>
      </c>
      <c r="K2515" s="16">
        <v>0</v>
      </c>
      <c r="L2515" s="9">
        <v>0</v>
      </c>
      <c r="M2515" s="9">
        <v>0</v>
      </c>
      <c r="N2515" s="10">
        <v>0</v>
      </c>
      <c r="O2515" s="55">
        <v>0</v>
      </c>
    </row>
    <row r="2516" spans="2:15" x14ac:dyDescent="0.25">
      <c r="B2516" s="51" t="s">
        <v>21</v>
      </c>
      <c r="C2516" s="3" t="s">
        <v>2523</v>
      </c>
      <c r="D2516" s="31" t="s">
        <v>2670</v>
      </c>
      <c r="E2516" s="23" t="s">
        <v>2524</v>
      </c>
      <c r="F2516" s="24">
        <v>40094</v>
      </c>
      <c r="G2516" s="12">
        <v>2191</v>
      </c>
      <c r="H2516" s="4" t="s">
        <v>2566</v>
      </c>
      <c r="I2516" s="4" t="s">
        <v>44</v>
      </c>
      <c r="J2516" s="16">
        <v>4800</v>
      </c>
      <c r="K2516" s="16">
        <v>0</v>
      </c>
      <c r="L2516" s="9">
        <v>0</v>
      </c>
      <c r="M2516" s="9">
        <v>0</v>
      </c>
      <c r="N2516" s="10">
        <v>0</v>
      </c>
      <c r="O2516" s="55">
        <v>0</v>
      </c>
    </row>
    <row r="2517" spans="2:15" x14ac:dyDescent="0.25">
      <c r="B2517" s="51" t="s">
        <v>21</v>
      </c>
      <c r="C2517" s="3" t="s">
        <v>2523</v>
      </c>
      <c r="D2517" s="31" t="s">
        <v>2670</v>
      </c>
      <c r="E2517" s="23" t="s">
        <v>2524</v>
      </c>
      <c r="F2517" s="24">
        <v>40094</v>
      </c>
      <c r="G2517" s="12">
        <v>2192</v>
      </c>
      <c r="H2517" s="4" t="s">
        <v>2567</v>
      </c>
      <c r="I2517" s="4" t="s">
        <v>218</v>
      </c>
      <c r="J2517" s="16">
        <v>12500</v>
      </c>
      <c r="K2517" s="16">
        <v>0</v>
      </c>
      <c r="L2517" s="9">
        <v>0</v>
      </c>
      <c r="M2517" s="9">
        <v>0</v>
      </c>
      <c r="N2517" s="10">
        <v>0</v>
      </c>
      <c r="O2517" s="55">
        <v>0</v>
      </c>
    </row>
    <row r="2518" spans="2:15" x14ac:dyDescent="0.25">
      <c r="B2518" s="51" t="s">
        <v>21</v>
      </c>
      <c r="C2518" s="3" t="s">
        <v>2523</v>
      </c>
      <c r="D2518" s="31" t="s">
        <v>2670</v>
      </c>
      <c r="E2518" s="23" t="s">
        <v>2524</v>
      </c>
      <c r="F2518" s="24">
        <v>40094</v>
      </c>
      <c r="G2518" s="12">
        <v>2189</v>
      </c>
      <c r="H2518" s="4" t="s">
        <v>2568</v>
      </c>
      <c r="I2518" s="4" t="s">
        <v>201</v>
      </c>
      <c r="J2518" s="16">
        <v>4800</v>
      </c>
      <c r="K2518" s="16">
        <v>0</v>
      </c>
      <c r="L2518" s="9">
        <v>0</v>
      </c>
      <c r="M2518" s="9">
        <v>0</v>
      </c>
      <c r="N2518" s="10">
        <v>0</v>
      </c>
      <c r="O2518" s="55">
        <v>0</v>
      </c>
    </row>
    <row r="2519" spans="2:15" x14ac:dyDescent="0.25">
      <c r="B2519" s="51" t="s">
        <v>21</v>
      </c>
      <c r="C2519" s="3" t="s">
        <v>2523</v>
      </c>
      <c r="D2519" s="31" t="s">
        <v>2670</v>
      </c>
      <c r="E2519" s="23" t="s">
        <v>2524</v>
      </c>
      <c r="F2519" s="24">
        <v>40094</v>
      </c>
      <c r="G2519" s="12">
        <v>2188</v>
      </c>
      <c r="H2519" s="4" t="s">
        <v>2568</v>
      </c>
      <c r="I2519" s="4" t="s">
        <v>217</v>
      </c>
      <c r="J2519" s="16">
        <v>4800</v>
      </c>
      <c r="K2519" s="16">
        <v>0</v>
      </c>
      <c r="L2519" s="9">
        <v>0</v>
      </c>
      <c r="M2519" s="9">
        <v>0</v>
      </c>
      <c r="N2519" s="10">
        <v>0</v>
      </c>
      <c r="O2519" s="55">
        <v>0</v>
      </c>
    </row>
    <row r="2520" spans="2:15" x14ac:dyDescent="0.25">
      <c r="B2520" s="51" t="s">
        <v>21</v>
      </c>
      <c r="C2520" s="3" t="s">
        <v>2523</v>
      </c>
      <c r="D2520" s="31" t="s">
        <v>2670</v>
      </c>
      <c r="E2520" s="23" t="s">
        <v>2524</v>
      </c>
      <c r="F2520" s="24">
        <v>40094</v>
      </c>
      <c r="G2520" s="12">
        <v>2187</v>
      </c>
      <c r="H2520" s="4" t="s">
        <v>2569</v>
      </c>
      <c r="I2520" s="4" t="s">
        <v>217</v>
      </c>
      <c r="J2520" s="16">
        <v>4800</v>
      </c>
      <c r="K2520" s="16">
        <v>0</v>
      </c>
      <c r="L2520" s="9">
        <v>0</v>
      </c>
      <c r="M2520" s="9">
        <v>0</v>
      </c>
      <c r="N2520" s="10">
        <v>0</v>
      </c>
      <c r="O2520" s="55">
        <v>0</v>
      </c>
    </row>
    <row r="2521" spans="2:15" x14ac:dyDescent="0.25">
      <c r="B2521" s="51" t="s">
        <v>21</v>
      </c>
      <c r="C2521" s="3" t="s">
        <v>2523</v>
      </c>
      <c r="D2521" s="31" t="s">
        <v>2670</v>
      </c>
      <c r="E2521" s="23" t="s">
        <v>2524</v>
      </c>
      <c r="F2521" s="24">
        <v>40094</v>
      </c>
      <c r="G2521" s="12">
        <v>2193</v>
      </c>
      <c r="H2521" s="4" t="s">
        <v>2567</v>
      </c>
      <c r="I2521" s="4" t="s">
        <v>65</v>
      </c>
      <c r="J2521" s="16">
        <v>12500</v>
      </c>
      <c r="K2521" s="16">
        <v>0</v>
      </c>
      <c r="L2521" s="9">
        <v>0</v>
      </c>
      <c r="M2521" s="9">
        <v>0</v>
      </c>
      <c r="N2521" s="10">
        <v>0</v>
      </c>
      <c r="O2521" s="55">
        <v>0</v>
      </c>
    </row>
    <row r="2522" spans="2:15" x14ac:dyDescent="0.25">
      <c r="B2522" s="51" t="s">
        <v>21</v>
      </c>
      <c r="C2522" s="3" t="s">
        <v>2523</v>
      </c>
      <c r="D2522" s="31" t="s">
        <v>2670</v>
      </c>
      <c r="E2522" s="23" t="s">
        <v>2524</v>
      </c>
      <c r="F2522" s="24">
        <v>40094</v>
      </c>
      <c r="G2522" s="12">
        <v>2190</v>
      </c>
      <c r="H2522" s="4" t="s">
        <v>2570</v>
      </c>
      <c r="I2522" s="4" t="s">
        <v>217</v>
      </c>
      <c r="J2522" s="16">
        <v>4800</v>
      </c>
      <c r="K2522" s="16">
        <v>0</v>
      </c>
      <c r="L2522" s="9">
        <v>0</v>
      </c>
      <c r="M2522" s="9">
        <v>0</v>
      </c>
      <c r="N2522" s="10">
        <v>0</v>
      </c>
      <c r="O2522" s="55">
        <v>0</v>
      </c>
    </row>
    <row r="2523" spans="2:15" x14ac:dyDescent="0.25">
      <c r="B2523" s="51" t="s">
        <v>21</v>
      </c>
      <c r="C2523" s="3" t="s">
        <v>2523</v>
      </c>
      <c r="D2523" s="31" t="s">
        <v>2670</v>
      </c>
      <c r="E2523" s="23" t="s">
        <v>2524</v>
      </c>
      <c r="F2523" s="24">
        <v>40099</v>
      </c>
      <c r="G2523" s="12">
        <v>2196</v>
      </c>
      <c r="H2523" s="4" t="s">
        <v>2571</v>
      </c>
      <c r="I2523" s="4" t="s">
        <v>8</v>
      </c>
      <c r="J2523" s="16">
        <v>2419</v>
      </c>
      <c r="K2523" s="16">
        <v>0</v>
      </c>
      <c r="L2523" s="9">
        <v>0</v>
      </c>
      <c r="M2523" s="9">
        <v>0</v>
      </c>
      <c r="N2523" s="10">
        <v>0</v>
      </c>
      <c r="O2523" s="55">
        <v>0</v>
      </c>
    </row>
    <row r="2524" spans="2:15" x14ac:dyDescent="0.25">
      <c r="B2524" s="51" t="s">
        <v>21</v>
      </c>
      <c r="C2524" s="3" t="s">
        <v>2523</v>
      </c>
      <c r="D2524" s="31" t="s">
        <v>2670</v>
      </c>
      <c r="E2524" s="23" t="s">
        <v>2524</v>
      </c>
      <c r="F2524" s="24">
        <v>40196</v>
      </c>
      <c r="G2524" s="12">
        <v>2202</v>
      </c>
      <c r="H2524" s="4" t="s">
        <v>2566</v>
      </c>
      <c r="I2524" s="4" t="s">
        <v>177</v>
      </c>
      <c r="J2524" s="16">
        <v>2639.59</v>
      </c>
      <c r="K2524" s="16">
        <v>0</v>
      </c>
      <c r="L2524" s="9">
        <v>0</v>
      </c>
      <c r="M2524" s="9">
        <v>0</v>
      </c>
      <c r="N2524" s="10">
        <v>0</v>
      </c>
      <c r="O2524" s="55">
        <v>0</v>
      </c>
    </row>
    <row r="2525" spans="2:15" x14ac:dyDescent="0.25">
      <c r="B2525" s="51" t="s">
        <v>21</v>
      </c>
      <c r="C2525" s="3" t="s">
        <v>2523</v>
      </c>
      <c r="D2525" s="31" t="s">
        <v>2670</v>
      </c>
      <c r="E2525" s="23" t="s">
        <v>2524</v>
      </c>
      <c r="F2525" s="24">
        <v>40212</v>
      </c>
      <c r="G2525" s="12">
        <v>2208</v>
      </c>
      <c r="H2525" s="4" t="s">
        <v>2572</v>
      </c>
      <c r="I2525" s="4" t="s">
        <v>1239</v>
      </c>
      <c r="J2525" s="16">
        <v>700</v>
      </c>
      <c r="K2525" s="16">
        <v>0</v>
      </c>
      <c r="L2525" s="9">
        <v>0</v>
      </c>
      <c r="M2525" s="9">
        <v>0</v>
      </c>
      <c r="N2525" s="10">
        <v>0</v>
      </c>
      <c r="O2525" s="55">
        <v>0</v>
      </c>
    </row>
    <row r="2526" spans="2:15" x14ac:dyDescent="0.25">
      <c r="B2526" s="51" t="s">
        <v>21</v>
      </c>
      <c r="C2526" s="3" t="s">
        <v>2523</v>
      </c>
      <c r="D2526" s="31" t="s">
        <v>2670</v>
      </c>
      <c r="E2526" s="23" t="s">
        <v>2524</v>
      </c>
      <c r="F2526" s="24">
        <v>40326</v>
      </c>
      <c r="G2526" s="12">
        <v>2222</v>
      </c>
      <c r="H2526" s="4" t="s">
        <v>2573</v>
      </c>
      <c r="I2526" s="4" t="s">
        <v>414</v>
      </c>
      <c r="J2526" s="16">
        <v>3703.61</v>
      </c>
      <c r="K2526" s="16">
        <v>0</v>
      </c>
      <c r="L2526" s="9">
        <v>0</v>
      </c>
      <c r="M2526" s="9">
        <v>0</v>
      </c>
      <c r="N2526" s="10">
        <v>0</v>
      </c>
      <c r="O2526" s="55">
        <v>0</v>
      </c>
    </row>
    <row r="2527" spans="2:15" x14ac:dyDescent="0.25">
      <c r="B2527" s="51" t="s">
        <v>21</v>
      </c>
      <c r="C2527" s="3" t="s">
        <v>2523</v>
      </c>
      <c r="D2527" s="31" t="s">
        <v>2670</v>
      </c>
      <c r="E2527" s="23" t="s">
        <v>2524</v>
      </c>
      <c r="F2527" s="24">
        <v>40343</v>
      </c>
      <c r="G2527" s="12">
        <v>2963</v>
      </c>
      <c r="H2527" s="4" t="s">
        <v>2545</v>
      </c>
      <c r="I2527" s="4" t="s">
        <v>217</v>
      </c>
      <c r="J2527" s="16">
        <v>1810.26</v>
      </c>
      <c r="K2527" s="16">
        <v>0</v>
      </c>
      <c r="L2527" s="9">
        <v>0</v>
      </c>
      <c r="M2527" s="9">
        <v>0</v>
      </c>
      <c r="N2527" s="10">
        <v>0</v>
      </c>
      <c r="O2527" s="55">
        <v>0</v>
      </c>
    </row>
    <row r="2528" spans="2:15" x14ac:dyDescent="0.25">
      <c r="B2528" s="51" t="s">
        <v>21</v>
      </c>
      <c r="C2528" s="3" t="s">
        <v>2523</v>
      </c>
      <c r="D2528" s="31" t="s">
        <v>2670</v>
      </c>
      <c r="E2528" s="23" t="s">
        <v>2524</v>
      </c>
      <c r="F2528" s="24">
        <v>40343</v>
      </c>
      <c r="G2528" s="12">
        <v>2968</v>
      </c>
      <c r="H2528" s="4" t="s">
        <v>2545</v>
      </c>
      <c r="I2528" s="4" t="s">
        <v>42</v>
      </c>
      <c r="J2528" s="16">
        <v>1810.26</v>
      </c>
      <c r="K2528" s="16">
        <v>0</v>
      </c>
      <c r="L2528" s="9">
        <v>0</v>
      </c>
      <c r="M2528" s="9">
        <v>0</v>
      </c>
      <c r="N2528" s="10">
        <v>0</v>
      </c>
      <c r="O2528" s="55">
        <v>0</v>
      </c>
    </row>
    <row r="2529" spans="2:15" x14ac:dyDescent="0.25">
      <c r="B2529" s="51" t="s">
        <v>21</v>
      </c>
      <c r="C2529" s="3" t="s">
        <v>2523</v>
      </c>
      <c r="D2529" s="31" t="s">
        <v>2670</v>
      </c>
      <c r="E2529" s="23" t="s">
        <v>2524</v>
      </c>
      <c r="F2529" s="24">
        <v>40343</v>
      </c>
      <c r="G2529" s="12">
        <v>3001</v>
      </c>
      <c r="H2529" s="4" t="s">
        <v>2574</v>
      </c>
      <c r="I2529" s="4" t="s">
        <v>201</v>
      </c>
      <c r="J2529" s="16">
        <v>406.74</v>
      </c>
      <c r="K2529" s="16">
        <v>0</v>
      </c>
      <c r="L2529" s="9">
        <v>0</v>
      </c>
      <c r="M2529" s="9">
        <v>0</v>
      </c>
      <c r="N2529" s="10">
        <v>0</v>
      </c>
      <c r="O2529" s="55">
        <v>0</v>
      </c>
    </row>
    <row r="2530" spans="2:15" x14ac:dyDescent="0.25">
      <c r="B2530" s="51" t="s">
        <v>21</v>
      </c>
      <c r="C2530" s="3" t="s">
        <v>2523</v>
      </c>
      <c r="D2530" s="31" t="s">
        <v>2670</v>
      </c>
      <c r="E2530" s="23" t="s">
        <v>2524</v>
      </c>
      <c r="F2530" s="24">
        <v>40343</v>
      </c>
      <c r="G2530" s="12">
        <v>2997</v>
      </c>
      <c r="H2530" s="4" t="s">
        <v>2574</v>
      </c>
      <c r="I2530" s="4" t="s">
        <v>68</v>
      </c>
      <c r="J2530" s="16">
        <v>406.74</v>
      </c>
      <c r="K2530" s="16">
        <v>0</v>
      </c>
      <c r="L2530" s="9">
        <v>0</v>
      </c>
      <c r="M2530" s="9">
        <v>0</v>
      </c>
      <c r="N2530" s="10">
        <v>0</v>
      </c>
      <c r="O2530" s="55">
        <v>0</v>
      </c>
    </row>
    <row r="2531" spans="2:15" x14ac:dyDescent="0.25">
      <c r="B2531" s="51" t="s">
        <v>21</v>
      </c>
      <c r="C2531" s="3" t="s">
        <v>2523</v>
      </c>
      <c r="D2531" s="31" t="s">
        <v>2670</v>
      </c>
      <c r="E2531" s="23" t="s">
        <v>2524</v>
      </c>
      <c r="F2531" s="24">
        <v>40343</v>
      </c>
      <c r="G2531" s="12">
        <v>2974</v>
      </c>
      <c r="H2531" s="4" t="s">
        <v>2545</v>
      </c>
      <c r="I2531" s="4" t="s">
        <v>226</v>
      </c>
      <c r="J2531" s="16">
        <v>1810.26</v>
      </c>
      <c r="K2531" s="16">
        <v>0</v>
      </c>
      <c r="L2531" s="9">
        <v>0</v>
      </c>
      <c r="M2531" s="9">
        <v>0</v>
      </c>
      <c r="N2531" s="10">
        <v>0</v>
      </c>
      <c r="O2531" s="55">
        <v>0</v>
      </c>
    </row>
    <row r="2532" spans="2:15" x14ac:dyDescent="0.25">
      <c r="B2532" s="51" t="s">
        <v>21</v>
      </c>
      <c r="C2532" s="3" t="s">
        <v>2523</v>
      </c>
      <c r="D2532" s="31" t="s">
        <v>2670</v>
      </c>
      <c r="E2532" s="23" t="s">
        <v>2524</v>
      </c>
      <c r="F2532" s="24">
        <v>40343</v>
      </c>
      <c r="G2532" s="12">
        <v>2958</v>
      </c>
      <c r="H2532" s="4" t="s">
        <v>2545</v>
      </c>
      <c r="I2532" s="4" t="s">
        <v>236</v>
      </c>
      <c r="J2532" s="16">
        <v>1810.26</v>
      </c>
      <c r="K2532" s="16">
        <v>0</v>
      </c>
      <c r="L2532" s="9">
        <v>0</v>
      </c>
      <c r="M2532" s="9">
        <v>0</v>
      </c>
      <c r="N2532" s="10">
        <v>0</v>
      </c>
      <c r="O2532" s="55">
        <v>0</v>
      </c>
    </row>
    <row r="2533" spans="2:15" x14ac:dyDescent="0.25">
      <c r="B2533" s="51" t="s">
        <v>21</v>
      </c>
      <c r="C2533" s="3" t="s">
        <v>2523</v>
      </c>
      <c r="D2533" s="31" t="s">
        <v>2670</v>
      </c>
      <c r="E2533" s="23" t="s">
        <v>2524</v>
      </c>
      <c r="F2533" s="24">
        <v>40343</v>
      </c>
      <c r="G2533" s="12">
        <v>3004</v>
      </c>
      <c r="H2533" s="4" t="s">
        <v>2574</v>
      </c>
      <c r="I2533" s="4" t="s">
        <v>30</v>
      </c>
      <c r="J2533" s="16">
        <v>406.74</v>
      </c>
      <c r="K2533" s="16">
        <v>0</v>
      </c>
      <c r="L2533" s="9">
        <v>0</v>
      </c>
      <c r="M2533" s="9">
        <v>0</v>
      </c>
      <c r="N2533" s="10">
        <v>0</v>
      </c>
      <c r="O2533" s="55">
        <v>0</v>
      </c>
    </row>
    <row r="2534" spans="2:15" x14ac:dyDescent="0.25">
      <c r="B2534" s="51" t="s">
        <v>21</v>
      </c>
      <c r="C2534" s="3" t="s">
        <v>2523</v>
      </c>
      <c r="D2534" s="31" t="s">
        <v>2670</v>
      </c>
      <c r="E2534" s="23" t="s">
        <v>2524</v>
      </c>
      <c r="F2534" s="24">
        <v>40343</v>
      </c>
      <c r="G2534" s="12">
        <v>2964</v>
      </c>
      <c r="H2534" s="4" t="s">
        <v>2545</v>
      </c>
      <c r="I2534" s="4" t="s">
        <v>160</v>
      </c>
      <c r="J2534" s="16">
        <v>1810.26</v>
      </c>
      <c r="K2534" s="16">
        <v>0</v>
      </c>
      <c r="L2534" s="9">
        <v>0</v>
      </c>
      <c r="M2534" s="9">
        <v>0</v>
      </c>
      <c r="N2534" s="10">
        <v>0</v>
      </c>
      <c r="O2534" s="55">
        <v>0</v>
      </c>
    </row>
    <row r="2535" spans="2:15" x14ac:dyDescent="0.25">
      <c r="B2535" s="51" t="s">
        <v>21</v>
      </c>
      <c r="C2535" s="3" t="s">
        <v>2523</v>
      </c>
      <c r="D2535" s="31" t="s">
        <v>2670</v>
      </c>
      <c r="E2535" s="23" t="s">
        <v>2524</v>
      </c>
      <c r="F2535" s="24">
        <v>40343</v>
      </c>
      <c r="G2535" s="12">
        <v>2987</v>
      </c>
      <c r="H2535" s="4" t="s">
        <v>2575</v>
      </c>
      <c r="I2535" s="4" t="s">
        <v>60</v>
      </c>
      <c r="J2535" s="16">
        <v>406.74</v>
      </c>
      <c r="K2535" s="16">
        <v>0</v>
      </c>
      <c r="L2535" s="9">
        <v>0</v>
      </c>
      <c r="M2535" s="9">
        <v>0</v>
      </c>
      <c r="N2535" s="10">
        <v>0</v>
      </c>
      <c r="O2535" s="55">
        <v>0</v>
      </c>
    </row>
    <row r="2536" spans="2:15" x14ac:dyDescent="0.25">
      <c r="B2536" s="51" t="s">
        <v>21</v>
      </c>
      <c r="C2536" s="3" t="s">
        <v>2523</v>
      </c>
      <c r="D2536" s="31" t="s">
        <v>2670</v>
      </c>
      <c r="E2536" s="23" t="s">
        <v>2524</v>
      </c>
      <c r="F2536" s="24">
        <v>40343</v>
      </c>
      <c r="G2536" s="12">
        <v>2961</v>
      </c>
      <c r="H2536" s="4" t="s">
        <v>2545</v>
      </c>
      <c r="I2536" s="4" t="s">
        <v>217</v>
      </c>
      <c r="J2536" s="16">
        <v>1810.26</v>
      </c>
      <c r="K2536" s="16">
        <v>0</v>
      </c>
      <c r="L2536" s="9">
        <v>0</v>
      </c>
      <c r="M2536" s="9">
        <v>0</v>
      </c>
      <c r="N2536" s="10">
        <v>0</v>
      </c>
      <c r="O2536" s="55">
        <v>0</v>
      </c>
    </row>
    <row r="2537" spans="2:15" x14ac:dyDescent="0.25">
      <c r="B2537" s="51" t="s">
        <v>21</v>
      </c>
      <c r="C2537" s="3" t="s">
        <v>2523</v>
      </c>
      <c r="D2537" s="31" t="s">
        <v>2670</v>
      </c>
      <c r="E2537" s="23" t="s">
        <v>2524</v>
      </c>
      <c r="F2537" s="24">
        <v>40343</v>
      </c>
      <c r="G2537" s="12">
        <v>2989</v>
      </c>
      <c r="H2537" s="4" t="s">
        <v>2575</v>
      </c>
      <c r="I2537" s="4" t="s">
        <v>30</v>
      </c>
      <c r="J2537" s="16">
        <v>406.74</v>
      </c>
      <c r="K2537" s="16">
        <v>0</v>
      </c>
      <c r="L2537" s="9">
        <v>0</v>
      </c>
      <c r="M2537" s="9">
        <v>0</v>
      </c>
      <c r="N2537" s="10">
        <v>0</v>
      </c>
      <c r="O2537" s="55">
        <v>0</v>
      </c>
    </row>
    <row r="2538" spans="2:15" x14ac:dyDescent="0.25">
      <c r="B2538" s="51" t="s">
        <v>21</v>
      </c>
      <c r="C2538" s="3" t="s">
        <v>2523</v>
      </c>
      <c r="D2538" s="31" t="s">
        <v>2670</v>
      </c>
      <c r="E2538" s="23" t="s">
        <v>2524</v>
      </c>
      <c r="F2538" s="24">
        <v>40343</v>
      </c>
      <c r="G2538" s="12">
        <v>3002</v>
      </c>
      <c r="H2538" s="4" t="s">
        <v>2574</v>
      </c>
      <c r="I2538" s="4" t="s">
        <v>66</v>
      </c>
      <c r="J2538" s="16">
        <v>406.74</v>
      </c>
      <c r="K2538" s="16">
        <v>0</v>
      </c>
      <c r="L2538" s="9">
        <v>0</v>
      </c>
      <c r="M2538" s="9">
        <v>0</v>
      </c>
      <c r="N2538" s="10">
        <v>0</v>
      </c>
      <c r="O2538" s="55">
        <v>0</v>
      </c>
    </row>
    <row r="2539" spans="2:15" x14ac:dyDescent="0.25">
      <c r="B2539" s="51" t="s">
        <v>21</v>
      </c>
      <c r="C2539" s="3" t="s">
        <v>2523</v>
      </c>
      <c r="D2539" s="31" t="s">
        <v>2670</v>
      </c>
      <c r="E2539" s="23" t="s">
        <v>2524</v>
      </c>
      <c r="F2539" s="24">
        <v>40343</v>
      </c>
      <c r="G2539" s="12">
        <v>2998</v>
      </c>
      <c r="H2539" s="4" t="s">
        <v>2575</v>
      </c>
      <c r="I2539" s="4" t="s">
        <v>227</v>
      </c>
      <c r="J2539" s="16">
        <v>406.74</v>
      </c>
      <c r="K2539" s="16">
        <v>0</v>
      </c>
      <c r="L2539" s="9">
        <v>0</v>
      </c>
      <c r="M2539" s="9">
        <v>0</v>
      </c>
      <c r="N2539" s="10">
        <v>0</v>
      </c>
      <c r="O2539" s="55">
        <v>0</v>
      </c>
    </row>
    <row r="2540" spans="2:15" x14ac:dyDescent="0.25">
      <c r="B2540" s="51" t="s">
        <v>21</v>
      </c>
      <c r="C2540" s="3" t="s">
        <v>2523</v>
      </c>
      <c r="D2540" s="31" t="s">
        <v>2670</v>
      </c>
      <c r="E2540" s="23" t="s">
        <v>2524</v>
      </c>
      <c r="F2540" s="24">
        <v>40343</v>
      </c>
      <c r="G2540" s="12">
        <v>2966</v>
      </c>
      <c r="H2540" s="4" t="s">
        <v>2545</v>
      </c>
      <c r="I2540" s="4" t="s">
        <v>220</v>
      </c>
      <c r="J2540" s="16">
        <v>1810.26</v>
      </c>
      <c r="K2540" s="16">
        <v>0</v>
      </c>
      <c r="L2540" s="9">
        <v>0</v>
      </c>
      <c r="M2540" s="9">
        <v>0</v>
      </c>
      <c r="N2540" s="10">
        <v>0</v>
      </c>
      <c r="O2540" s="55">
        <v>0</v>
      </c>
    </row>
    <row r="2541" spans="2:15" x14ac:dyDescent="0.25">
      <c r="B2541" s="51" t="s">
        <v>21</v>
      </c>
      <c r="C2541" s="3" t="s">
        <v>2523</v>
      </c>
      <c r="D2541" s="31" t="s">
        <v>2670</v>
      </c>
      <c r="E2541" s="23" t="s">
        <v>2524</v>
      </c>
      <c r="F2541" s="24">
        <v>40343</v>
      </c>
      <c r="G2541" s="12">
        <v>2969</v>
      </c>
      <c r="H2541" s="4" t="s">
        <v>2545</v>
      </c>
      <c r="I2541" s="4" t="s">
        <v>227</v>
      </c>
      <c r="J2541" s="16">
        <v>1810.26</v>
      </c>
      <c r="K2541" s="16">
        <v>0</v>
      </c>
      <c r="L2541" s="9">
        <v>0</v>
      </c>
      <c r="M2541" s="9">
        <v>0</v>
      </c>
      <c r="N2541" s="10">
        <v>0</v>
      </c>
      <c r="O2541" s="55">
        <v>0</v>
      </c>
    </row>
    <row r="2542" spans="2:15" x14ac:dyDescent="0.25">
      <c r="B2542" s="51" t="s">
        <v>21</v>
      </c>
      <c r="C2542" s="3" t="s">
        <v>2523</v>
      </c>
      <c r="D2542" s="31" t="s">
        <v>2670</v>
      </c>
      <c r="E2542" s="23" t="s">
        <v>2524</v>
      </c>
      <c r="F2542" s="24">
        <v>40343</v>
      </c>
      <c r="G2542" s="12">
        <v>2999</v>
      </c>
      <c r="H2542" s="4" t="s">
        <v>2575</v>
      </c>
      <c r="I2542" s="4" t="s">
        <v>65</v>
      </c>
      <c r="J2542" s="16">
        <v>406.74</v>
      </c>
      <c r="K2542" s="16">
        <v>0</v>
      </c>
      <c r="L2542" s="9">
        <v>0</v>
      </c>
      <c r="M2542" s="9">
        <v>0</v>
      </c>
      <c r="N2542" s="10">
        <v>0</v>
      </c>
      <c r="O2542" s="55">
        <v>0</v>
      </c>
    </row>
    <row r="2543" spans="2:15" x14ac:dyDescent="0.25">
      <c r="B2543" s="51" t="s">
        <v>21</v>
      </c>
      <c r="C2543" s="3" t="s">
        <v>2523</v>
      </c>
      <c r="D2543" s="31" t="s">
        <v>2670</v>
      </c>
      <c r="E2543" s="23" t="s">
        <v>2524</v>
      </c>
      <c r="F2543" s="24">
        <v>40343</v>
      </c>
      <c r="G2543" s="12">
        <v>2976</v>
      </c>
      <c r="H2543" s="4" t="s">
        <v>2545</v>
      </c>
      <c r="I2543" s="4" t="s">
        <v>36</v>
      </c>
      <c r="J2543" s="16">
        <v>1810.26</v>
      </c>
      <c r="K2543" s="16">
        <v>0</v>
      </c>
      <c r="L2543" s="9">
        <v>0</v>
      </c>
      <c r="M2543" s="9">
        <v>0</v>
      </c>
      <c r="N2543" s="10">
        <v>0</v>
      </c>
      <c r="O2543" s="55">
        <v>0</v>
      </c>
    </row>
    <row r="2544" spans="2:15" x14ac:dyDescent="0.25">
      <c r="B2544" s="51" t="s">
        <v>21</v>
      </c>
      <c r="C2544" s="3" t="s">
        <v>2523</v>
      </c>
      <c r="D2544" s="31" t="s">
        <v>2670</v>
      </c>
      <c r="E2544" s="23" t="s">
        <v>2524</v>
      </c>
      <c r="F2544" s="24">
        <v>40343</v>
      </c>
      <c r="G2544" s="12">
        <v>2986</v>
      </c>
      <c r="H2544" s="4" t="s">
        <v>2575</v>
      </c>
      <c r="I2544" s="4" t="s">
        <v>65</v>
      </c>
      <c r="J2544" s="16">
        <v>406.74</v>
      </c>
      <c r="K2544" s="16">
        <v>0</v>
      </c>
      <c r="L2544" s="9">
        <v>0</v>
      </c>
      <c r="M2544" s="9">
        <v>0</v>
      </c>
      <c r="N2544" s="10">
        <v>0</v>
      </c>
      <c r="O2544" s="55">
        <v>0</v>
      </c>
    </row>
    <row r="2545" spans="2:15" x14ac:dyDescent="0.25">
      <c r="B2545" s="51" t="s">
        <v>21</v>
      </c>
      <c r="C2545" s="3" t="s">
        <v>2523</v>
      </c>
      <c r="D2545" s="31" t="s">
        <v>2670</v>
      </c>
      <c r="E2545" s="23" t="s">
        <v>2524</v>
      </c>
      <c r="F2545" s="24">
        <v>40343</v>
      </c>
      <c r="G2545" s="12">
        <v>2983</v>
      </c>
      <c r="H2545" s="4" t="s">
        <v>2525</v>
      </c>
      <c r="I2545" s="4" t="s">
        <v>236</v>
      </c>
      <c r="J2545" s="16">
        <v>406.74</v>
      </c>
      <c r="K2545" s="16">
        <v>0</v>
      </c>
      <c r="L2545" s="9">
        <v>0</v>
      </c>
      <c r="M2545" s="9">
        <v>0</v>
      </c>
      <c r="N2545" s="10">
        <v>0</v>
      </c>
      <c r="O2545" s="55">
        <v>0</v>
      </c>
    </row>
    <row r="2546" spans="2:15" x14ac:dyDescent="0.25">
      <c r="B2546" s="51" t="s">
        <v>21</v>
      </c>
      <c r="C2546" s="3" t="s">
        <v>2523</v>
      </c>
      <c r="D2546" s="31" t="s">
        <v>2670</v>
      </c>
      <c r="E2546" s="23" t="s">
        <v>2524</v>
      </c>
      <c r="F2546" s="24">
        <v>40343</v>
      </c>
      <c r="G2546" s="12">
        <v>2970</v>
      </c>
      <c r="H2546" s="4" t="s">
        <v>2545</v>
      </c>
      <c r="I2546" s="4" t="s">
        <v>217</v>
      </c>
      <c r="J2546" s="16">
        <v>1810.26</v>
      </c>
      <c r="K2546" s="16">
        <v>0</v>
      </c>
      <c r="L2546" s="9">
        <v>0</v>
      </c>
      <c r="M2546" s="9">
        <v>0</v>
      </c>
      <c r="N2546" s="10">
        <v>0</v>
      </c>
      <c r="O2546" s="55">
        <v>0</v>
      </c>
    </row>
    <row r="2547" spans="2:15" x14ac:dyDescent="0.25">
      <c r="B2547" s="51" t="s">
        <v>21</v>
      </c>
      <c r="C2547" s="3" t="s">
        <v>2523</v>
      </c>
      <c r="D2547" s="31" t="s">
        <v>2670</v>
      </c>
      <c r="E2547" s="23" t="s">
        <v>2524</v>
      </c>
      <c r="F2547" s="24">
        <v>40343</v>
      </c>
      <c r="G2547" s="12">
        <v>2975</v>
      </c>
      <c r="H2547" s="4" t="s">
        <v>2545</v>
      </c>
      <c r="I2547" s="4" t="s">
        <v>57</v>
      </c>
      <c r="J2547" s="16">
        <v>1810.26</v>
      </c>
      <c r="K2547" s="16">
        <v>0</v>
      </c>
      <c r="L2547" s="9">
        <v>0</v>
      </c>
      <c r="M2547" s="9">
        <v>0</v>
      </c>
      <c r="N2547" s="10">
        <v>0</v>
      </c>
      <c r="O2547" s="55">
        <v>0</v>
      </c>
    </row>
    <row r="2548" spans="2:15" x14ac:dyDescent="0.25">
      <c r="B2548" s="51" t="s">
        <v>21</v>
      </c>
      <c r="C2548" s="3" t="s">
        <v>2523</v>
      </c>
      <c r="D2548" s="31" t="s">
        <v>2670</v>
      </c>
      <c r="E2548" s="23" t="s">
        <v>2524</v>
      </c>
      <c r="F2548" s="24">
        <v>40343</v>
      </c>
      <c r="G2548" s="12">
        <v>2956</v>
      </c>
      <c r="H2548" s="4" t="s">
        <v>2545</v>
      </c>
      <c r="I2548" s="4" t="s">
        <v>85</v>
      </c>
      <c r="J2548" s="16">
        <v>1810.26</v>
      </c>
      <c r="K2548" s="16">
        <v>0</v>
      </c>
      <c r="L2548" s="9">
        <v>0</v>
      </c>
      <c r="M2548" s="9">
        <v>0</v>
      </c>
      <c r="N2548" s="10">
        <v>0</v>
      </c>
      <c r="O2548" s="55">
        <v>0</v>
      </c>
    </row>
    <row r="2549" spans="2:15" x14ac:dyDescent="0.25">
      <c r="B2549" s="51" t="s">
        <v>21</v>
      </c>
      <c r="C2549" s="3" t="s">
        <v>2523</v>
      </c>
      <c r="D2549" s="31" t="s">
        <v>2670</v>
      </c>
      <c r="E2549" s="23" t="s">
        <v>2524</v>
      </c>
      <c r="F2549" s="24">
        <v>40343</v>
      </c>
      <c r="G2549" s="12">
        <v>2957</v>
      </c>
      <c r="H2549" s="4" t="s">
        <v>2545</v>
      </c>
      <c r="I2549" s="4" t="s">
        <v>42</v>
      </c>
      <c r="J2549" s="16">
        <v>1810.26</v>
      </c>
      <c r="K2549" s="16">
        <v>0</v>
      </c>
      <c r="L2549" s="9">
        <v>0</v>
      </c>
      <c r="M2549" s="9">
        <v>0</v>
      </c>
      <c r="N2549" s="10">
        <v>0</v>
      </c>
      <c r="O2549" s="55">
        <v>0</v>
      </c>
    </row>
    <row r="2550" spans="2:15" x14ac:dyDescent="0.25">
      <c r="B2550" s="51" t="s">
        <v>21</v>
      </c>
      <c r="C2550" s="3" t="s">
        <v>2523</v>
      </c>
      <c r="D2550" s="31" t="s">
        <v>2670</v>
      </c>
      <c r="E2550" s="23" t="s">
        <v>2524</v>
      </c>
      <c r="F2550" s="24">
        <v>40343</v>
      </c>
      <c r="G2550" s="12">
        <v>2960</v>
      </c>
      <c r="H2550" s="4" t="s">
        <v>2545</v>
      </c>
      <c r="I2550" s="4" t="s">
        <v>36</v>
      </c>
      <c r="J2550" s="16">
        <v>1810.26</v>
      </c>
      <c r="K2550" s="16">
        <v>0</v>
      </c>
      <c r="L2550" s="9">
        <v>0</v>
      </c>
      <c r="M2550" s="9">
        <v>0</v>
      </c>
      <c r="N2550" s="10">
        <v>0</v>
      </c>
      <c r="O2550" s="55">
        <v>0</v>
      </c>
    </row>
    <row r="2551" spans="2:15" x14ac:dyDescent="0.25">
      <c r="B2551" s="51" t="s">
        <v>21</v>
      </c>
      <c r="C2551" s="3" t="s">
        <v>2523</v>
      </c>
      <c r="D2551" s="31" t="s">
        <v>2670</v>
      </c>
      <c r="E2551" s="23" t="s">
        <v>2524</v>
      </c>
      <c r="F2551" s="24">
        <v>40343</v>
      </c>
      <c r="G2551" s="12">
        <v>2965</v>
      </c>
      <c r="H2551" s="4" t="s">
        <v>2545</v>
      </c>
      <c r="I2551" s="4" t="s">
        <v>65</v>
      </c>
      <c r="J2551" s="16">
        <v>1810.26</v>
      </c>
      <c r="K2551" s="16">
        <v>0</v>
      </c>
      <c r="L2551" s="9">
        <v>0</v>
      </c>
      <c r="M2551" s="9">
        <v>0</v>
      </c>
      <c r="N2551" s="10">
        <v>0</v>
      </c>
      <c r="O2551" s="55">
        <v>0</v>
      </c>
    </row>
    <row r="2552" spans="2:15" x14ac:dyDescent="0.25">
      <c r="B2552" s="51" t="s">
        <v>21</v>
      </c>
      <c r="C2552" s="3" t="s">
        <v>2523</v>
      </c>
      <c r="D2552" s="31" t="s">
        <v>2670</v>
      </c>
      <c r="E2552" s="23" t="s">
        <v>2524</v>
      </c>
      <c r="F2552" s="24">
        <v>40343</v>
      </c>
      <c r="G2552" s="12">
        <v>3000</v>
      </c>
      <c r="H2552" s="4" t="s">
        <v>2574</v>
      </c>
      <c r="I2552" s="4" t="s">
        <v>227</v>
      </c>
      <c r="J2552" s="16">
        <v>406.74</v>
      </c>
      <c r="K2552" s="16">
        <v>0</v>
      </c>
      <c r="L2552" s="9">
        <v>0</v>
      </c>
      <c r="M2552" s="9">
        <v>0</v>
      </c>
      <c r="N2552" s="10">
        <v>0</v>
      </c>
      <c r="O2552" s="55">
        <v>0</v>
      </c>
    </row>
    <row r="2553" spans="2:15" x14ac:dyDescent="0.25">
      <c r="B2553" s="51" t="s">
        <v>21</v>
      </c>
      <c r="C2553" s="3" t="s">
        <v>2523</v>
      </c>
      <c r="D2553" s="31" t="s">
        <v>2670</v>
      </c>
      <c r="E2553" s="23" t="s">
        <v>2524</v>
      </c>
      <c r="F2553" s="24">
        <v>40343</v>
      </c>
      <c r="G2553" s="12">
        <v>3003</v>
      </c>
      <c r="H2553" s="4" t="s">
        <v>2574</v>
      </c>
      <c r="I2553" s="4" t="s">
        <v>44</v>
      </c>
      <c r="J2553" s="16">
        <v>406.74</v>
      </c>
      <c r="K2553" s="16">
        <v>0</v>
      </c>
      <c r="L2553" s="9">
        <v>0</v>
      </c>
      <c r="M2553" s="9">
        <v>0</v>
      </c>
      <c r="N2553" s="10">
        <v>0</v>
      </c>
      <c r="O2553" s="55">
        <v>0</v>
      </c>
    </row>
    <row r="2554" spans="2:15" x14ac:dyDescent="0.25">
      <c r="B2554" s="51" t="s">
        <v>21</v>
      </c>
      <c r="C2554" s="3" t="s">
        <v>2523</v>
      </c>
      <c r="D2554" s="31" t="s">
        <v>2670</v>
      </c>
      <c r="E2554" s="23" t="s">
        <v>2524</v>
      </c>
      <c r="F2554" s="24">
        <v>40343</v>
      </c>
      <c r="G2554" s="12">
        <v>2982</v>
      </c>
      <c r="H2554" s="4" t="s">
        <v>2525</v>
      </c>
      <c r="I2554" s="4" t="s">
        <v>90</v>
      </c>
      <c r="J2554" s="16">
        <v>406.74</v>
      </c>
      <c r="K2554" s="16">
        <v>0</v>
      </c>
      <c r="L2554" s="9">
        <v>0</v>
      </c>
      <c r="M2554" s="9">
        <v>0</v>
      </c>
      <c r="N2554" s="10">
        <v>0</v>
      </c>
      <c r="O2554" s="55">
        <v>0</v>
      </c>
    </row>
    <row r="2555" spans="2:15" x14ac:dyDescent="0.25">
      <c r="B2555" s="51" t="s">
        <v>21</v>
      </c>
      <c r="C2555" s="3" t="s">
        <v>2523</v>
      </c>
      <c r="D2555" s="31" t="s">
        <v>2670</v>
      </c>
      <c r="E2555" s="23" t="s">
        <v>2524</v>
      </c>
      <c r="F2555" s="24">
        <v>40343</v>
      </c>
      <c r="G2555" s="12">
        <v>2984</v>
      </c>
      <c r="H2555" s="4" t="s">
        <v>2575</v>
      </c>
      <c r="I2555" s="4" t="s">
        <v>1525</v>
      </c>
      <c r="J2555" s="16">
        <v>406.74</v>
      </c>
      <c r="K2555" s="16">
        <v>0</v>
      </c>
      <c r="L2555" s="9">
        <v>0</v>
      </c>
      <c r="M2555" s="9">
        <v>0</v>
      </c>
      <c r="N2555" s="10">
        <v>0</v>
      </c>
      <c r="O2555" s="55">
        <v>0</v>
      </c>
    </row>
    <row r="2556" spans="2:15" x14ac:dyDescent="0.25">
      <c r="B2556" s="51" t="s">
        <v>21</v>
      </c>
      <c r="C2556" s="3" t="s">
        <v>2523</v>
      </c>
      <c r="D2556" s="31" t="s">
        <v>2670</v>
      </c>
      <c r="E2556" s="23" t="s">
        <v>2524</v>
      </c>
      <c r="F2556" s="24">
        <v>40343</v>
      </c>
      <c r="G2556" s="12">
        <v>2973</v>
      </c>
      <c r="H2556" s="4" t="s">
        <v>2545</v>
      </c>
      <c r="I2556" s="4" t="s">
        <v>25</v>
      </c>
      <c r="J2556" s="16">
        <v>1810.26</v>
      </c>
      <c r="K2556" s="16">
        <v>0</v>
      </c>
      <c r="L2556" s="9">
        <v>0</v>
      </c>
      <c r="M2556" s="9">
        <v>0</v>
      </c>
      <c r="N2556" s="10">
        <v>0</v>
      </c>
      <c r="O2556" s="55">
        <v>0</v>
      </c>
    </row>
    <row r="2557" spans="2:15" x14ac:dyDescent="0.25">
      <c r="B2557" s="51" t="s">
        <v>21</v>
      </c>
      <c r="C2557" s="3" t="s">
        <v>2523</v>
      </c>
      <c r="D2557" s="31" t="s">
        <v>2670</v>
      </c>
      <c r="E2557" s="23" t="s">
        <v>2524</v>
      </c>
      <c r="F2557" s="24">
        <v>40343</v>
      </c>
      <c r="G2557" s="12">
        <v>2980</v>
      </c>
      <c r="H2557" s="4" t="s">
        <v>2545</v>
      </c>
      <c r="I2557" s="4" t="s">
        <v>227</v>
      </c>
      <c r="J2557" s="16">
        <v>1810.26</v>
      </c>
      <c r="K2557" s="16">
        <v>0</v>
      </c>
      <c r="L2557" s="9">
        <v>0</v>
      </c>
      <c r="M2557" s="9">
        <v>0</v>
      </c>
      <c r="N2557" s="10">
        <v>0</v>
      </c>
      <c r="O2557" s="55">
        <v>0</v>
      </c>
    </row>
    <row r="2558" spans="2:15" x14ac:dyDescent="0.25">
      <c r="B2558" s="51" t="s">
        <v>21</v>
      </c>
      <c r="C2558" s="3" t="s">
        <v>2523</v>
      </c>
      <c r="D2558" s="31" t="s">
        <v>2670</v>
      </c>
      <c r="E2558" s="23" t="s">
        <v>2524</v>
      </c>
      <c r="F2558" s="24">
        <v>40343</v>
      </c>
      <c r="G2558" s="12">
        <v>2962</v>
      </c>
      <c r="H2558" s="4" t="s">
        <v>2545</v>
      </c>
      <c r="I2558" s="4" t="s">
        <v>221</v>
      </c>
      <c r="J2558" s="16">
        <v>1810.26</v>
      </c>
      <c r="K2558" s="16">
        <v>0</v>
      </c>
      <c r="L2558" s="9">
        <v>0</v>
      </c>
      <c r="M2558" s="9">
        <v>0</v>
      </c>
      <c r="N2558" s="10">
        <v>0</v>
      </c>
      <c r="O2558" s="55">
        <v>0</v>
      </c>
    </row>
    <row r="2559" spans="2:15" x14ac:dyDescent="0.25">
      <c r="B2559" s="51" t="s">
        <v>21</v>
      </c>
      <c r="C2559" s="3" t="s">
        <v>2523</v>
      </c>
      <c r="D2559" s="31" t="s">
        <v>2670</v>
      </c>
      <c r="E2559" s="23" t="s">
        <v>2524</v>
      </c>
      <c r="F2559" s="24">
        <v>40343</v>
      </c>
      <c r="G2559" s="12">
        <v>2967</v>
      </c>
      <c r="H2559" s="4" t="s">
        <v>2545</v>
      </c>
      <c r="I2559" s="4" t="s">
        <v>8</v>
      </c>
      <c r="J2559" s="16">
        <v>1810.26</v>
      </c>
      <c r="K2559" s="16">
        <v>0</v>
      </c>
      <c r="L2559" s="9">
        <v>0</v>
      </c>
      <c r="M2559" s="9">
        <v>0</v>
      </c>
      <c r="N2559" s="10">
        <v>0</v>
      </c>
      <c r="O2559" s="55">
        <v>0</v>
      </c>
    </row>
    <row r="2560" spans="2:15" x14ac:dyDescent="0.25">
      <c r="B2560" s="51" t="s">
        <v>21</v>
      </c>
      <c r="C2560" s="3" t="s">
        <v>2523</v>
      </c>
      <c r="D2560" s="31" t="s">
        <v>2670</v>
      </c>
      <c r="E2560" s="23" t="s">
        <v>2524</v>
      </c>
      <c r="F2560" s="24">
        <v>40343</v>
      </c>
      <c r="G2560" s="12">
        <v>2979</v>
      </c>
      <c r="H2560" s="4" t="s">
        <v>2545</v>
      </c>
      <c r="I2560" s="4" t="s">
        <v>414</v>
      </c>
      <c r="J2560" s="16">
        <v>1810.26</v>
      </c>
      <c r="K2560" s="16">
        <v>0</v>
      </c>
      <c r="L2560" s="9">
        <v>0</v>
      </c>
      <c r="M2560" s="9">
        <v>0</v>
      </c>
      <c r="N2560" s="10">
        <v>0</v>
      </c>
      <c r="O2560" s="55">
        <v>0</v>
      </c>
    </row>
    <row r="2561" spans="2:15" x14ac:dyDescent="0.25">
      <c r="B2561" s="51" t="s">
        <v>21</v>
      </c>
      <c r="C2561" s="3" t="s">
        <v>2523</v>
      </c>
      <c r="D2561" s="31" t="s">
        <v>2670</v>
      </c>
      <c r="E2561" s="23" t="s">
        <v>2524</v>
      </c>
      <c r="F2561" s="24">
        <v>40343</v>
      </c>
      <c r="G2561" s="12">
        <v>2995</v>
      </c>
      <c r="H2561" s="4" t="s">
        <v>2574</v>
      </c>
      <c r="I2561" s="4" t="s">
        <v>64</v>
      </c>
      <c r="J2561" s="16">
        <v>406.74</v>
      </c>
      <c r="K2561" s="16">
        <v>0</v>
      </c>
      <c r="L2561" s="9">
        <v>0</v>
      </c>
      <c r="M2561" s="9">
        <v>0</v>
      </c>
      <c r="N2561" s="10">
        <v>0</v>
      </c>
      <c r="O2561" s="55">
        <v>0</v>
      </c>
    </row>
    <row r="2562" spans="2:15" x14ac:dyDescent="0.25">
      <c r="B2562" s="51" t="s">
        <v>21</v>
      </c>
      <c r="C2562" s="3" t="s">
        <v>2523</v>
      </c>
      <c r="D2562" s="31" t="s">
        <v>2670</v>
      </c>
      <c r="E2562" s="23" t="s">
        <v>2524</v>
      </c>
      <c r="F2562" s="24">
        <v>40343</v>
      </c>
      <c r="G2562" s="12">
        <v>2991</v>
      </c>
      <c r="H2562" s="4" t="s">
        <v>2575</v>
      </c>
      <c r="I2562" s="4" t="s">
        <v>85</v>
      </c>
      <c r="J2562" s="16">
        <v>406.74</v>
      </c>
      <c r="K2562" s="16">
        <v>0</v>
      </c>
      <c r="L2562" s="9">
        <v>0</v>
      </c>
      <c r="M2562" s="9">
        <v>0</v>
      </c>
      <c r="N2562" s="10">
        <v>0</v>
      </c>
      <c r="O2562" s="55">
        <v>0</v>
      </c>
    </row>
    <row r="2563" spans="2:15" x14ac:dyDescent="0.25">
      <c r="B2563" s="51" t="s">
        <v>21</v>
      </c>
      <c r="C2563" s="3" t="s">
        <v>2523</v>
      </c>
      <c r="D2563" s="31" t="s">
        <v>2670</v>
      </c>
      <c r="E2563" s="23" t="s">
        <v>2524</v>
      </c>
      <c r="F2563" s="24">
        <v>40343</v>
      </c>
      <c r="G2563" s="12">
        <v>2978</v>
      </c>
      <c r="H2563" s="4" t="s">
        <v>2545</v>
      </c>
      <c r="I2563" s="4" t="s">
        <v>39</v>
      </c>
      <c r="J2563" s="16">
        <v>1810.26</v>
      </c>
      <c r="K2563" s="16">
        <v>0</v>
      </c>
      <c r="L2563" s="9">
        <v>0</v>
      </c>
      <c r="M2563" s="9">
        <v>0</v>
      </c>
      <c r="N2563" s="10">
        <v>0</v>
      </c>
      <c r="O2563" s="55">
        <v>0</v>
      </c>
    </row>
    <row r="2564" spans="2:15" x14ac:dyDescent="0.25">
      <c r="B2564" s="51" t="s">
        <v>21</v>
      </c>
      <c r="C2564" s="3" t="s">
        <v>2523</v>
      </c>
      <c r="D2564" s="31" t="s">
        <v>2670</v>
      </c>
      <c r="E2564" s="23" t="s">
        <v>2524</v>
      </c>
      <c r="F2564" s="24">
        <v>40343</v>
      </c>
      <c r="G2564" s="12">
        <v>2985</v>
      </c>
      <c r="H2564" s="4" t="s">
        <v>2575</v>
      </c>
      <c r="I2564" s="4" t="s">
        <v>208</v>
      </c>
      <c r="J2564" s="16">
        <v>406.74</v>
      </c>
      <c r="K2564" s="16">
        <v>0</v>
      </c>
      <c r="L2564" s="9">
        <v>0</v>
      </c>
      <c r="M2564" s="9">
        <v>0</v>
      </c>
      <c r="N2564" s="10">
        <v>0</v>
      </c>
      <c r="O2564" s="55">
        <v>0</v>
      </c>
    </row>
    <row r="2565" spans="2:15" x14ac:dyDescent="0.25">
      <c r="B2565" s="51" t="s">
        <v>21</v>
      </c>
      <c r="C2565" s="3" t="s">
        <v>2523</v>
      </c>
      <c r="D2565" s="31" t="s">
        <v>2670</v>
      </c>
      <c r="E2565" s="23" t="s">
        <v>2524</v>
      </c>
      <c r="F2565" s="24">
        <v>40343</v>
      </c>
      <c r="G2565" s="12">
        <v>2993</v>
      </c>
      <c r="H2565" s="4" t="s">
        <v>2575</v>
      </c>
      <c r="I2565" s="4" t="s">
        <v>65</v>
      </c>
      <c r="J2565" s="16">
        <v>406.74</v>
      </c>
      <c r="K2565" s="16">
        <v>0</v>
      </c>
      <c r="L2565" s="9">
        <v>0</v>
      </c>
      <c r="M2565" s="9">
        <v>0</v>
      </c>
      <c r="N2565" s="10">
        <v>0</v>
      </c>
      <c r="O2565" s="55">
        <v>0</v>
      </c>
    </row>
    <row r="2566" spans="2:15" x14ac:dyDescent="0.25">
      <c r="B2566" s="51" t="s">
        <v>21</v>
      </c>
      <c r="C2566" s="3" t="s">
        <v>2523</v>
      </c>
      <c r="D2566" s="31" t="s">
        <v>2670</v>
      </c>
      <c r="E2566" s="23" t="s">
        <v>2524</v>
      </c>
      <c r="F2566" s="24">
        <v>40343</v>
      </c>
      <c r="G2566" s="12">
        <v>2996</v>
      </c>
      <c r="H2566" s="4" t="s">
        <v>2576</v>
      </c>
      <c r="I2566" s="4" t="s">
        <v>64</v>
      </c>
      <c r="J2566" s="16">
        <v>406.74</v>
      </c>
      <c r="K2566" s="16">
        <v>0</v>
      </c>
      <c r="L2566" s="9">
        <v>0</v>
      </c>
      <c r="M2566" s="9">
        <v>0</v>
      </c>
      <c r="N2566" s="10">
        <v>0</v>
      </c>
      <c r="O2566" s="55">
        <v>0</v>
      </c>
    </row>
    <row r="2567" spans="2:15" x14ac:dyDescent="0.25">
      <c r="B2567" s="51" t="s">
        <v>21</v>
      </c>
      <c r="C2567" s="3" t="s">
        <v>2523</v>
      </c>
      <c r="D2567" s="31" t="s">
        <v>2670</v>
      </c>
      <c r="E2567" s="23" t="s">
        <v>2524</v>
      </c>
      <c r="F2567" s="24">
        <v>40343</v>
      </c>
      <c r="G2567" s="12">
        <v>2959</v>
      </c>
      <c r="H2567" s="4" t="s">
        <v>2545</v>
      </c>
      <c r="I2567" s="4" t="s">
        <v>227</v>
      </c>
      <c r="J2567" s="16">
        <v>1810.26</v>
      </c>
      <c r="K2567" s="16">
        <v>0</v>
      </c>
      <c r="L2567" s="9">
        <v>0</v>
      </c>
      <c r="M2567" s="9">
        <v>0</v>
      </c>
      <c r="N2567" s="10">
        <v>0</v>
      </c>
      <c r="O2567" s="55">
        <v>0</v>
      </c>
    </row>
    <row r="2568" spans="2:15" x14ac:dyDescent="0.25">
      <c r="B2568" s="51" t="s">
        <v>21</v>
      </c>
      <c r="C2568" s="3" t="s">
        <v>2523</v>
      </c>
      <c r="D2568" s="31" t="s">
        <v>2670</v>
      </c>
      <c r="E2568" s="23" t="s">
        <v>2524</v>
      </c>
      <c r="F2568" s="24">
        <v>40343</v>
      </c>
      <c r="G2568" s="12">
        <v>2988</v>
      </c>
      <c r="H2568" s="4" t="s">
        <v>2575</v>
      </c>
      <c r="I2568" s="4" t="s">
        <v>42</v>
      </c>
      <c r="J2568" s="16">
        <v>406.74</v>
      </c>
      <c r="K2568" s="16">
        <v>0</v>
      </c>
      <c r="L2568" s="9">
        <v>0</v>
      </c>
      <c r="M2568" s="9">
        <v>0</v>
      </c>
      <c r="N2568" s="10">
        <v>0</v>
      </c>
      <c r="O2568" s="55">
        <v>0</v>
      </c>
    </row>
    <row r="2569" spans="2:15" x14ac:dyDescent="0.25">
      <c r="B2569" s="51" t="s">
        <v>21</v>
      </c>
      <c r="C2569" s="3" t="s">
        <v>2523</v>
      </c>
      <c r="D2569" s="31" t="s">
        <v>2670</v>
      </c>
      <c r="E2569" s="23" t="s">
        <v>2524</v>
      </c>
      <c r="F2569" s="24">
        <v>40343</v>
      </c>
      <c r="G2569" s="12">
        <v>3005</v>
      </c>
      <c r="H2569" s="4" t="s">
        <v>2574</v>
      </c>
      <c r="I2569" s="4" t="s">
        <v>217</v>
      </c>
      <c r="J2569" s="16">
        <v>406.74</v>
      </c>
      <c r="K2569" s="16">
        <v>0</v>
      </c>
      <c r="L2569" s="9">
        <v>0</v>
      </c>
      <c r="M2569" s="9">
        <v>0</v>
      </c>
      <c r="N2569" s="10">
        <v>0</v>
      </c>
      <c r="O2569" s="55">
        <v>0</v>
      </c>
    </row>
    <row r="2570" spans="2:15" x14ac:dyDescent="0.25">
      <c r="B2570" s="51" t="s">
        <v>21</v>
      </c>
      <c r="C2570" s="3" t="s">
        <v>2523</v>
      </c>
      <c r="D2570" s="31" t="s">
        <v>2670</v>
      </c>
      <c r="E2570" s="23" t="s">
        <v>2524</v>
      </c>
      <c r="F2570" s="24">
        <v>40343</v>
      </c>
      <c r="G2570" s="12">
        <v>2990</v>
      </c>
      <c r="H2570" s="4" t="s">
        <v>2575</v>
      </c>
      <c r="I2570" s="4" t="s">
        <v>42</v>
      </c>
      <c r="J2570" s="16">
        <v>406.74</v>
      </c>
      <c r="K2570" s="16">
        <v>0</v>
      </c>
      <c r="L2570" s="9">
        <v>0</v>
      </c>
      <c r="M2570" s="9">
        <v>0</v>
      </c>
      <c r="N2570" s="10">
        <v>0</v>
      </c>
      <c r="O2570" s="55">
        <v>0</v>
      </c>
    </row>
    <row r="2571" spans="2:15" x14ac:dyDescent="0.25">
      <c r="B2571" s="51" t="s">
        <v>21</v>
      </c>
      <c r="C2571" s="3" t="s">
        <v>2523</v>
      </c>
      <c r="D2571" s="31" t="s">
        <v>2670</v>
      </c>
      <c r="E2571" s="23" t="s">
        <v>2524</v>
      </c>
      <c r="F2571" s="24">
        <v>40343</v>
      </c>
      <c r="G2571" s="12">
        <v>2994</v>
      </c>
      <c r="H2571" s="4" t="s">
        <v>2575</v>
      </c>
      <c r="I2571" s="4" t="s">
        <v>199</v>
      </c>
      <c r="J2571" s="16">
        <v>406.74</v>
      </c>
      <c r="K2571" s="16">
        <v>0</v>
      </c>
      <c r="L2571" s="9">
        <v>0</v>
      </c>
      <c r="M2571" s="9">
        <v>0</v>
      </c>
      <c r="N2571" s="10">
        <v>0</v>
      </c>
      <c r="O2571" s="55">
        <v>0</v>
      </c>
    </row>
    <row r="2572" spans="2:15" x14ac:dyDescent="0.25">
      <c r="B2572" s="51" t="s">
        <v>21</v>
      </c>
      <c r="C2572" s="3" t="s">
        <v>2523</v>
      </c>
      <c r="D2572" s="31" t="s">
        <v>2670</v>
      </c>
      <c r="E2572" s="23" t="s">
        <v>2524</v>
      </c>
      <c r="F2572" s="24">
        <v>40343</v>
      </c>
      <c r="G2572" s="12">
        <v>2981</v>
      </c>
      <c r="H2572" s="4" t="s">
        <v>2525</v>
      </c>
      <c r="I2572" s="4" t="s">
        <v>60</v>
      </c>
      <c r="J2572" s="16">
        <v>406.74</v>
      </c>
      <c r="K2572" s="16">
        <v>0</v>
      </c>
      <c r="L2572" s="9">
        <v>0</v>
      </c>
      <c r="M2572" s="9">
        <v>0</v>
      </c>
      <c r="N2572" s="10">
        <v>0</v>
      </c>
      <c r="O2572" s="55">
        <v>0</v>
      </c>
    </row>
    <row r="2573" spans="2:15" x14ac:dyDescent="0.25">
      <c r="B2573" s="51" t="s">
        <v>21</v>
      </c>
      <c r="C2573" s="3" t="s">
        <v>2523</v>
      </c>
      <c r="D2573" s="31" t="s">
        <v>2670</v>
      </c>
      <c r="E2573" s="23" t="s">
        <v>2524</v>
      </c>
      <c r="F2573" s="24">
        <v>40343</v>
      </c>
      <c r="G2573" s="12">
        <v>2971</v>
      </c>
      <c r="H2573" s="4" t="s">
        <v>2545</v>
      </c>
      <c r="I2573" s="4" t="s">
        <v>42</v>
      </c>
      <c r="J2573" s="16">
        <v>1810.26</v>
      </c>
      <c r="K2573" s="16">
        <v>0</v>
      </c>
      <c r="L2573" s="9">
        <v>0</v>
      </c>
      <c r="M2573" s="9">
        <v>0</v>
      </c>
      <c r="N2573" s="10">
        <v>0</v>
      </c>
      <c r="O2573" s="55">
        <v>0</v>
      </c>
    </row>
    <row r="2574" spans="2:15" x14ac:dyDescent="0.25">
      <c r="B2574" s="51" t="s">
        <v>21</v>
      </c>
      <c r="C2574" s="3" t="s">
        <v>2523</v>
      </c>
      <c r="D2574" s="31" t="s">
        <v>2670</v>
      </c>
      <c r="E2574" s="23" t="s">
        <v>2524</v>
      </c>
      <c r="F2574" s="24">
        <v>40343</v>
      </c>
      <c r="G2574" s="12">
        <v>2977</v>
      </c>
      <c r="H2574" s="4" t="s">
        <v>2545</v>
      </c>
      <c r="I2574" s="4" t="s">
        <v>2564</v>
      </c>
      <c r="J2574" s="16">
        <v>1810.26</v>
      </c>
      <c r="K2574" s="16">
        <v>0</v>
      </c>
      <c r="L2574" s="9">
        <v>0</v>
      </c>
      <c r="M2574" s="9">
        <v>0</v>
      </c>
      <c r="N2574" s="10">
        <v>0</v>
      </c>
      <c r="O2574" s="55">
        <v>0</v>
      </c>
    </row>
    <row r="2575" spans="2:15" x14ac:dyDescent="0.25">
      <c r="B2575" s="51" t="s">
        <v>21</v>
      </c>
      <c r="C2575" s="3" t="s">
        <v>2523</v>
      </c>
      <c r="D2575" s="31" t="s">
        <v>2670</v>
      </c>
      <c r="E2575" s="23" t="s">
        <v>2524</v>
      </c>
      <c r="F2575" s="24">
        <v>40400</v>
      </c>
      <c r="G2575" s="12">
        <v>2235</v>
      </c>
      <c r="H2575" s="4" t="s">
        <v>2577</v>
      </c>
      <c r="I2575" s="4" t="s">
        <v>97</v>
      </c>
      <c r="J2575" s="16">
        <v>793</v>
      </c>
      <c r="K2575" s="16">
        <v>0</v>
      </c>
      <c r="L2575" s="9">
        <v>0</v>
      </c>
      <c r="M2575" s="9">
        <v>0</v>
      </c>
      <c r="N2575" s="10">
        <v>0</v>
      </c>
      <c r="O2575" s="55">
        <v>0</v>
      </c>
    </row>
    <row r="2576" spans="2:15" x14ac:dyDescent="0.25">
      <c r="B2576" s="51" t="s">
        <v>21</v>
      </c>
      <c r="C2576" s="3" t="s">
        <v>2523</v>
      </c>
      <c r="D2576" s="31" t="s">
        <v>2670</v>
      </c>
      <c r="E2576" s="23" t="s">
        <v>2524</v>
      </c>
      <c r="F2576" s="24">
        <v>40434</v>
      </c>
      <c r="G2576" s="12">
        <v>2236</v>
      </c>
      <c r="H2576" s="4" t="s">
        <v>2578</v>
      </c>
      <c r="I2576" s="4" t="s">
        <v>44</v>
      </c>
      <c r="J2576" s="16">
        <v>2693.24</v>
      </c>
      <c r="K2576" s="16">
        <v>0</v>
      </c>
      <c r="L2576" s="9">
        <v>0</v>
      </c>
      <c r="M2576" s="9">
        <v>0</v>
      </c>
      <c r="N2576" s="10">
        <v>0</v>
      </c>
      <c r="O2576" s="55">
        <v>0</v>
      </c>
    </row>
    <row r="2577" spans="2:15" x14ac:dyDescent="0.25">
      <c r="B2577" s="51" t="s">
        <v>21</v>
      </c>
      <c r="C2577" s="3" t="s">
        <v>2523</v>
      </c>
      <c r="D2577" s="31" t="s">
        <v>2670</v>
      </c>
      <c r="E2577" s="23" t="s">
        <v>2524</v>
      </c>
      <c r="F2577" s="24">
        <v>40581</v>
      </c>
      <c r="G2577" s="12">
        <v>3012</v>
      </c>
      <c r="H2577" s="4" t="s">
        <v>2579</v>
      </c>
      <c r="I2577" s="4" t="s">
        <v>414</v>
      </c>
      <c r="J2577" s="16">
        <v>1980</v>
      </c>
      <c r="K2577" s="16">
        <v>0</v>
      </c>
      <c r="L2577" s="9">
        <v>0</v>
      </c>
      <c r="M2577" s="9">
        <v>0</v>
      </c>
      <c r="N2577" s="10">
        <v>0</v>
      </c>
      <c r="O2577" s="55">
        <v>0</v>
      </c>
    </row>
    <row r="2578" spans="2:15" x14ac:dyDescent="0.25">
      <c r="B2578" s="51" t="s">
        <v>21</v>
      </c>
      <c r="C2578" s="3" t="s">
        <v>2523</v>
      </c>
      <c r="D2578" s="31" t="s">
        <v>2670</v>
      </c>
      <c r="E2578" s="23" t="s">
        <v>2524</v>
      </c>
      <c r="F2578" s="24">
        <v>40641</v>
      </c>
      <c r="G2578" s="12">
        <v>3019</v>
      </c>
      <c r="H2578" s="4" t="s">
        <v>2580</v>
      </c>
      <c r="I2578" s="4" t="s">
        <v>199</v>
      </c>
      <c r="J2578" s="16">
        <v>6411.45</v>
      </c>
      <c r="K2578" s="16">
        <v>0</v>
      </c>
      <c r="L2578" s="9">
        <v>0</v>
      </c>
      <c r="M2578" s="9">
        <v>0</v>
      </c>
      <c r="N2578" s="10">
        <v>0</v>
      </c>
      <c r="O2578" s="55">
        <v>0</v>
      </c>
    </row>
    <row r="2579" spans="2:15" x14ac:dyDescent="0.25">
      <c r="B2579" s="51" t="s">
        <v>21</v>
      </c>
      <c r="C2579" s="3" t="s">
        <v>2523</v>
      </c>
      <c r="D2579" s="31" t="s">
        <v>2670</v>
      </c>
      <c r="E2579" s="23" t="s">
        <v>2524</v>
      </c>
      <c r="F2579" s="24">
        <v>40652</v>
      </c>
      <c r="G2579" s="12">
        <v>3018</v>
      </c>
      <c r="H2579" s="4" t="s">
        <v>2581</v>
      </c>
      <c r="I2579" s="4" t="s">
        <v>2069</v>
      </c>
      <c r="J2579" s="16">
        <v>1940</v>
      </c>
      <c r="K2579" s="16">
        <v>0</v>
      </c>
      <c r="L2579" s="9">
        <v>0</v>
      </c>
      <c r="M2579" s="9">
        <v>0</v>
      </c>
      <c r="N2579" s="10">
        <v>0</v>
      </c>
      <c r="O2579" s="55">
        <v>0</v>
      </c>
    </row>
    <row r="2580" spans="2:15" x14ac:dyDescent="0.25">
      <c r="B2580" s="51" t="s">
        <v>21</v>
      </c>
      <c r="C2580" s="3" t="s">
        <v>2523</v>
      </c>
      <c r="D2580" s="31" t="s">
        <v>2670</v>
      </c>
      <c r="E2580" s="23" t="s">
        <v>2524</v>
      </c>
      <c r="F2580" s="24">
        <v>40652</v>
      </c>
      <c r="G2580" s="12">
        <v>3017</v>
      </c>
      <c r="H2580" s="4" t="s">
        <v>2582</v>
      </c>
      <c r="I2580" s="4" t="s">
        <v>232</v>
      </c>
      <c r="J2580" s="16">
        <v>1940</v>
      </c>
      <c r="K2580" s="16">
        <v>0</v>
      </c>
      <c r="L2580" s="9">
        <v>0</v>
      </c>
      <c r="M2580" s="9">
        <v>0</v>
      </c>
      <c r="N2580" s="10">
        <v>0</v>
      </c>
      <c r="O2580" s="55">
        <v>0</v>
      </c>
    </row>
    <row r="2581" spans="2:15" x14ac:dyDescent="0.25">
      <c r="B2581" s="51" t="s">
        <v>21</v>
      </c>
      <c r="C2581" s="3" t="s">
        <v>2523</v>
      </c>
      <c r="D2581" s="31" t="s">
        <v>2670</v>
      </c>
      <c r="E2581" s="23" t="s">
        <v>2524</v>
      </c>
      <c r="F2581" s="24">
        <v>40666</v>
      </c>
      <c r="G2581" s="12">
        <v>3020</v>
      </c>
      <c r="H2581" s="4" t="s">
        <v>2583</v>
      </c>
      <c r="I2581" s="4" t="s">
        <v>222</v>
      </c>
      <c r="J2581" s="16">
        <v>2511</v>
      </c>
      <c r="K2581" s="16">
        <v>0</v>
      </c>
      <c r="L2581" s="9">
        <v>0</v>
      </c>
      <c r="M2581" s="9">
        <v>0</v>
      </c>
      <c r="N2581" s="10">
        <v>0</v>
      </c>
      <c r="O2581" s="55">
        <v>0</v>
      </c>
    </row>
    <row r="2582" spans="2:15" x14ac:dyDescent="0.25">
      <c r="B2582" s="51" t="s">
        <v>21</v>
      </c>
      <c r="C2582" s="3" t="s">
        <v>2523</v>
      </c>
      <c r="D2582" s="31" t="s">
        <v>2670</v>
      </c>
      <c r="E2582" s="23" t="s">
        <v>2524</v>
      </c>
      <c r="F2582" s="24">
        <v>40833</v>
      </c>
      <c r="G2582" s="12">
        <v>2220</v>
      </c>
      <c r="H2582" s="4" t="s">
        <v>2584</v>
      </c>
      <c r="I2582" s="4" t="s">
        <v>73</v>
      </c>
      <c r="J2582" s="16">
        <v>2203</v>
      </c>
      <c r="K2582" s="16">
        <v>0</v>
      </c>
      <c r="L2582" s="9">
        <v>0</v>
      </c>
      <c r="M2582" s="9">
        <v>0</v>
      </c>
      <c r="N2582" s="10">
        <v>0</v>
      </c>
      <c r="O2582" s="55">
        <v>0</v>
      </c>
    </row>
    <row r="2583" spans="2:15" x14ac:dyDescent="0.25">
      <c r="B2583" s="51" t="s">
        <v>21</v>
      </c>
      <c r="C2583" s="3" t="s">
        <v>2523</v>
      </c>
      <c r="D2583" s="31" t="s">
        <v>2670</v>
      </c>
      <c r="E2583" s="23" t="s">
        <v>2524</v>
      </c>
      <c r="F2583" s="24">
        <v>40873</v>
      </c>
      <c r="G2583" s="12">
        <v>3144</v>
      </c>
      <c r="H2583" s="4" t="s">
        <v>2575</v>
      </c>
      <c r="I2583" s="4" t="s">
        <v>2564</v>
      </c>
      <c r="J2583" s="16">
        <v>420.91</v>
      </c>
      <c r="K2583" s="16">
        <v>0</v>
      </c>
      <c r="L2583" s="9">
        <v>0</v>
      </c>
      <c r="M2583" s="9">
        <v>0</v>
      </c>
      <c r="N2583" s="10">
        <v>0</v>
      </c>
      <c r="O2583" s="55">
        <v>0</v>
      </c>
    </row>
    <row r="2584" spans="2:15" x14ac:dyDescent="0.25">
      <c r="B2584" s="51" t="s">
        <v>21</v>
      </c>
      <c r="C2584" s="3" t="s">
        <v>2523</v>
      </c>
      <c r="D2584" s="31" t="s">
        <v>2670</v>
      </c>
      <c r="E2584" s="23" t="s">
        <v>2524</v>
      </c>
      <c r="F2584" s="24">
        <v>40873</v>
      </c>
      <c r="G2584" s="12">
        <v>3143</v>
      </c>
      <c r="H2584" s="4" t="s">
        <v>2585</v>
      </c>
      <c r="I2584" s="4" t="s">
        <v>66</v>
      </c>
      <c r="J2584" s="16">
        <v>2912.06</v>
      </c>
      <c r="K2584" s="16">
        <v>0</v>
      </c>
      <c r="L2584" s="9">
        <v>0</v>
      </c>
      <c r="M2584" s="9">
        <v>0</v>
      </c>
      <c r="N2584" s="10">
        <v>0</v>
      </c>
      <c r="O2584" s="55">
        <v>0</v>
      </c>
    </row>
    <row r="2585" spans="2:15" x14ac:dyDescent="0.25">
      <c r="B2585" s="51" t="s">
        <v>21</v>
      </c>
      <c r="C2585" s="3" t="s">
        <v>2523</v>
      </c>
      <c r="D2585" s="31" t="s">
        <v>2670</v>
      </c>
      <c r="E2585" s="23" t="s">
        <v>2524</v>
      </c>
      <c r="F2585" s="24">
        <v>40976</v>
      </c>
      <c r="G2585" s="12">
        <v>3145</v>
      </c>
      <c r="H2585" s="4" t="s">
        <v>2586</v>
      </c>
      <c r="I2585" s="4" t="s">
        <v>217</v>
      </c>
      <c r="J2585" s="16">
        <v>3990</v>
      </c>
      <c r="K2585" s="16">
        <v>0</v>
      </c>
      <c r="L2585" s="9">
        <v>0</v>
      </c>
      <c r="M2585" s="9">
        <v>0</v>
      </c>
      <c r="N2585" s="10">
        <v>0</v>
      </c>
      <c r="O2585" s="55">
        <v>0</v>
      </c>
    </row>
    <row r="2586" spans="2:15" x14ac:dyDescent="0.25">
      <c r="B2586" s="51" t="s">
        <v>21</v>
      </c>
      <c r="C2586" s="3" t="s">
        <v>2523</v>
      </c>
      <c r="D2586" s="31" t="s">
        <v>2670</v>
      </c>
      <c r="E2586" s="23" t="s">
        <v>2524</v>
      </c>
      <c r="F2586" s="24">
        <v>41044</v>
      </c>
      <c r="G2586" s="12">
        <v>3147</v>
      </c>
      <c r="H2586" s="4" t="s">
        <v>2587</v>
      </c>
      <c r="I2586" s="4" t="s">
        <v>65</v>
      </c>
      <c r="J2586" s="16">
        <v>2230</v>
      </c>
      <c r="K2586" s="16">
        <v>0</v>
      </c>
      <c r="L2586" s="9">
        <v>0</v>
      </c>
      <c r="M2586" s="9">
        <v>0</v>
      </c>
      <c r="N2586" s="10">
        <v>0</v>
      </c>
      <c r="O2586" s="55">
        <v>0</v>
      </c>
    </row>
    <row r="2587" spans="2:15" x14ac:dyDescent="0.25">
      <c r="B2587" s="51" t="s">
        <v>21</v>
      </c>
      <c r="C2587" s="3" t="s">
        <v>2523</v>
      </c>
      <c r="D2587" s="31" t="s">
        <v>2670</v>
      </c>
      <c r="E2587" s="23" t="s">
        <v>2524</v>
      </c>
      <c r="F2587" s="24">
        <v>41044</v>
      </c>
      <c r="G2587" s="12">
        <v>3146</v>
      </c>
      <c r="H2587" s="4" t="s">
        <v>2587</v>
      </c>
      <c r="I2587" s="4" t="s">
        <v>133</v>
      </c>
      <c r="J2587" s="16">
        <v>2230</v>
      </c>
      <c r="K2587" s="16">
        <v>0</v>
      </c>
      <c r="L2587" s="9">
        <v>0</v>
      </c>
      <c r="M2587" s="9">
        <v>0</v>
      </c>
      <c r="N2587" s="10">
        <v>0</v>
      </c>
      <c r="O2587" s="55">
        <v>0</v>
      </c>
    </row>
    <row r="2588" spans="2:15" x14ac:dyDescent="0.25">
      <c r="B2588" s="52" t="s">
        <v>21</v>
      </c>
      <c r="C2588" s="8" t="s">
        <v>2523</v>
      </c>
      <c r="D2588" s="38" t="s">
        <v>2670</v>
      </c>
      <c r="E2588" s="37" t="s">
        <v>2524</v>
      </c>
      <c r="F2588" s="42" t="s">
        <v>2604</v>
      </c>
      <c r="G2588" s="43"/>
      <c r="H2588" s="43"/>
      <c r="I2588" s="44"/>
      <c r="J2588" s="49">
        <v>0</v>
      </c>
      <c r="K2588" s="49">
        <v>-339148.9</v>
      </c>
      <c r="L2588" s="40">
        <v>0</v>
      </c>
      <c r="M2588" s="40">
        <v>0</v>
      </c>
      <c r="N2588" s="40">
        <v>0</v>
      </c>
      <c r="O2588" s="57">
        <f>SUM(J2389:N2588)</f>
        <v>0</v>
      </c>
    </row>
    <row r="2589" spans="2:15" x14ac:dyDescent="0.25">
      <c r="B2589" s="51" t="s">
        <v>21</v>
      </c>
      <c r="C2589" s="3" t="s">
        <v>2523</v>
      </c>
      <c r="D2589" s="31" t="s">
        <v>2670</v>
      </c>
      <c r="E2589" s="23" t="s">
        <v>2524</v>
      </c>
      <c r="F2589" s="24">
        <v>41404</v>
      </c>
      <c r="G2589" s="12">
        <v>3492</v>
      </c>
      <c r="H2589" s="4" t="s">
        <v>2558</v>
      </c>
      <c r="I2589" s="4" t="s">
        <v>160</v>
      </c>
      <c r="J2589" s="16">
        <v>1169.0999999999999</v>
      </c>
      <c r="K2589" s="16">
        <v>-1169.0999999999999</v>
      </c>
      <c r="L2589" s="9">
        <v>0</v>
      </c>
      <c r="M2589" s="9">
        <v>0</v>
      </c>
      <c r="N2589" s="9">
        <v>0</v>
      </c>
      <c r="O2589" s="53">
        <f>SUM(J2589:N2589)</f>
        <v>0</v>
      </c>
    </row>
    <row r="2590" spans="2:15" x14ac:dyDescent="0.25">
      <c r="B2590" s="51" t="s">
        <v>21</v>
      </c>
      <c r="C2590" s="3" t="s">
        <v>2523</v>
      </c>
      <c r="D2590" s="31" t="s">
        <v>2670</v>
      </c>
      <c r="E2590" s="23" t="s">
        <v>2524</v>
      </c>
      <c r="F2590" s="24">
        <v>41509</v>
      </c>
      <c r="G2590" s="12">
        <v>3418</v>
      </c>
      <c r="H2590" s="4" t="s">
        <v>2588</v>
      </c>
      <c r="I2590" s="4" t="s">
        <v>1239</v>
      </c>
      <c r="J2590" s="16">
        <v>279</v>
      </c>
      <c r="K2590" s="16">
        <v>-279</v>
      </c>
      <c r="L2590" s="9">
        <v>0</v>
      </c>
      <c r="M2590" s="9">
        <v>0</v>
      </c>
      <c r="N2590" s="9">
        <v>0</v>
      </c>
      <c r="O2590" s="53">
        <f>SUM(J2590:N2590)</f>
        <v>0</v>
      </c>
    </row>
    <row r="2591" spans="2:15" x14ac:dyDescent="0.25">
      <c r="B2591" s="51" t="s">
        <v>21</v>
      </c>
      <c r="C2591" s="3" t="s">
        <v>2523</v>
      </c>
      <c r="D2591" s="31" t="s">
        <v>2670</v>
      </c>
      <c r="E2591" s="23" t="s">
        <v>2524</v>
      </c>
      <c r="F2591" s="24">
        <v>41509</v>
      </c>
      <c r="G2591" s="12">
        <v>3414</v>
      </c>
      <c r="H2591" s="4" t="s">
        <v>2588</v>
      </c>
      <c r="I2591" s="4" t="s">
        <v>217</v>
      </c>
      <c r="J2591" s="16">
        <v>279</v>
      </c>
      <c r="K2591" s="16">
        <v>-279</v>
      </c>
      <c r="L2591" s="9">
        <v>0</v>
      </c>
      <c r="M2591" s="9">
        <v>0</v>
      </c>
      <c r="N2591" s="9">
        <v>0</v>
      </c>
      <c r="O2591" s="53">
        <f>SUM(J2591:N2591)</f>
        <v>0</v>
      </c>
    </row>
    <row r="2592" spans="2:15" x14ac:dyDescent="0.25">
      <c r="B2592" s="51" t="s">
        <v>21</v>
      </c>
      <c r="C2592" s="3" t="s">
        <v>2523</v>
      </c>
      <c r="D2592" s="31" t="s">
        <v>2670</v>
      </c>
      <c r="E2592" s="23" t="s">
        <v>2524</v>
      </c>
      <c r="F2592" s="24">
        <v>41509</v>
      </c>
      <c r="G2592" s="12">
        <v>3415</v>
      </c>
      <c r="H2592" s="4" t="s">
        <v>2588</v>
      </c>
      <c r="I2592" s="4" t="s">
        <v>218</v>
      </c>
      <c r="J2592" s="16">
        <v>279</v>
      </c>
      <c r="K2592" s="16">
        <v>-279</v>
      </c>
      <c r="L2592" s="9">
        <v>0</v>
      </c>
      <c r="M2592" s="9">
        <v>0</v>
      </c>
      <c r="N2592" s="9">
        <v>0</v>
      </c>
      <c r="O2592" s="53">
        <f>SUM(J2592:N2592)</f>
        <v>0</v>
      </c>
    </row>
    <row r="2593" spans="2:15" x14ac:dyDescent="0.25">
      <c r="B2593" s="51" t="s">
        <v>21</v>
      </c>
      <c r="C2593" s="3" t="s">
        <v>2523</v>
      </c>
      <c r="D2593" s="31" t="s">
        <v>2670</v>
      </c>
      <c r="E2593" s="23" t="s">
        <v>2524</v>
      </c>
      <c r="F2593" s="24">
        <v>41509</v>
      </c>
      <c r="G2593" s="12">
        <v>3412</v>
      </c>
      <c r="H2593" s="4" t="s">
        <v>2588</v>
      </c>
      <c r="I2593" s="4" t="s">
        <v>36</v>
      </c>
      <c r="J2593" s="16">
        <v>279</v>
      </c>
      <c r="K2593" s="16">
        <v>-279</v>
      </c>
      <c r="L2593" s="9">
        <v>0</v>
      </c>
      <c r="M2593" s="9">
        <v>0</v>
      </c>
      <c r="N2593" s="9">
        <v>0</v>
      </c>
      <c r="O2593" s="53">
        <f>SUM(J2593:N2593)</f>
        <v>0</v>
      </c>
    </row>
    <row r="2594" spans="2:15" x14ac:dyDescent="0.25">
      <c r="B2594" s="51" t="s">
        <v>21</v>
      </c>
      <c r="C2594" s="3" t="s">
        <v>2523</v>
      </c>
      <c r="D2594" s="31" t="s">
        <v>2670</v>
      </c>
      <c r="E2594" s="23" t="s">
        <v>2524</v>
      </c>
      <c r="F2594" s="24">
        <v>41509</v>
      </c>
      <c r="G2594" s="12">
        <v>3410</v>
      </c>
      <c r="H2594" s="4" t="s">
        <v>2589</v>
      </c>
      <c r="I2594" s="4" t="s">
        <v>27</v>
      </c>
      <c r="J2594" s="16">
        <v>279</v>
      </c>
      <c r="K2594" s="16">
        <v>-279</v>
      </c>
      <c r="L2594" s="9">
        <v>0</v>
      </c>
      <c r="M2594" s="9">
        <v>0</v>
      </c>
      <c r="N2594" s="9">
        <v>0</v>
      </c>
      <c r="O2594" s="53">
        <f>SUM(J2594:N2594)</f>
        <v>0</v>
      </c>
    </row>
    <row r="2595" spans="2:15" x14ac:dyDescent="0.25">
      <c r="B2595" s="51" t="s">
        <v>21</v>
      </c>
      <c r="C2595" s="3" t="s">
        <v>2523</v>
      </c>
      <c r="D2595" s="31" t="s">
        <v>2670</v>
      </c>
      <c r="E2595" s="23" t="s">
        <v>2524</v>
      </c>
      <c r="F2595" s="24">
        <v>41509</v>
      </c>
      <c r="G2595" s="12">
        <v>3411</v>
      </c>
      <c r="H2595" s="4" t="s">
        <v>2588</v>
      </c>
      <c r="I2595" s="4" t="s">
        <v>30</v>
      </c>
      <c r="J2595" s="16">
        <v>279</v>
      </c>
      <c r="K2595" s="16">
        <v>-279</v>
      </c>
      <c r="L2595" s="9">
        <v>0</v>
      </c>
      <c r="M2595" s="9">
        <v>0</v>
      </c>
      <c r="N2595" s="9">
        <v>0</v>
      </c>
      <c r="O2595" s="53">
        <f>SUM(J2595:N2595)</f>
        <v>0</v>
      </c>
    </row>
    <row r="2596" spans="2:15" x14ac:dyDescent="0.25">
      <c r="B2596" s="51" t="s">
        <v>21</v>
      </c>
      <c r="C2596" s="3" t="s">
        <v>2523</v>
      </c>
      <c r="D2596" s="31" t="s">
        <v>2670</v>
      </c>
      <c r="E2596" s="23" t="s">
        <v>2524</v>
      </c>
      <c r="F2596" s="24">
        <v>41509</v>
      </c>
      <c r="G2596" s="12">
        <v>3417</v>
      </c>
      <c r="H2596" s="4" t="s">
        <v>2588</v>
      </c>
      <c r="I2596" s="4" t="s">
        <v>90</v>
      </c>
      <c r="J2596" s="16">
        <v>279</v>
      </c>
      <c r="K2596" s="16">
        <v>-279</v>
      </c>
      <c r="L2596" s="9">
        <v>0</v>
      </c>
      <c r="M2596" s="9">
        <v>0</v>
      </c>
      <c r="N2596" s="9">
        <v>0</v>
      </c>
      <c r="O2596" s="53">
        <f>SUM(J2596:N2596)</f>
        <v>0</v>
      </c>
    </row>
    <row r="2597" spans="2:15" x14ac:dyDescent="0.25">
      <c r="B2597" s="51" t="s">
        <v>21</v>
      </c>
      <c r="C2597" s="3" t="s">
        <v>2523</v>
      </c>
      <c r="D2597" s="31" t="s">
        <v>2670</v>
      </c>
      <c r="E2597" s="23" t="s">
        <v>2524</v>
      </c>
      <c r="F2597" s="24">
        <v>41509</v>
      </c>
      <c r="G2597" s="12">
        <v>3413</v>
      </c>
      <c r="H2597" s="4" t="s">
        <v>2588</v>
      </c>
      <c r="I2597" s="4" t="s">
        <v>65</v>
      </c>
      <c r="J2597" s="16">
        <v>279</v>
      </c>
      <c r="K2597" s="16">
        <v>-279</v>
      </c>
      <c r="L2597" s="9">
        <v>0</v>
      </c>
      <c r="M2597" s="9">
        <v>0</v>
      </c>
      <c r="N2597" s="9">
        <v>0</v>
      </c>
      <c r="O2597" s="53">
        <f>SUM(J2597:N2597)</f>
        <v>0</v>
      </c>
    </row>
    <row r="2598" spans="2:15" x14ac:dyDescent="0.25">
      <c r="B2598" s="51" t="s">
        <v>21</v>
      </c>
      <c r="C2598" s="3" t="s">
        <v>2523</v>
      </c>
      <c r="D2598" s="31" t="s">
        <v>2670</v>
      </c>
      <c r="E2598" s="23" t="s">
        <v>2524</v>
      </c>
      <c r="F2598" s="24">
        <v>41509</v>
      </c>
      <c r="G2598" s="12">
        <v>3416</v>
      </c>
      <c r="H2598" s="4" t="s">
        <v>2588</v>
      </c>
      <c r="I2598" s="4" t="s">
        <v>105</v>
      </c>
      <c r="J2598" s="16">
        <v>279</v>
      </c>
      <c r="K2598" s="16">
        <v>-279</v>
      </c>
      <c r="L2598" s="9">
        <v>0</v>
      </c>
      <c r="M2598" s="9">
        <v>0</v>
      </c>
      <c r="N2598" s="9">
        <v>0</v>
      </c>
      <c r="O2598" s="53">
        <f>SUM(J2598:N2598)</f>
        <v>0</v>
      </c>
    </row>
    <row r="2599" spans="2:15" x14ac:dyDescent="0.25">
      <c r="B2599" s="51" t="s">
        <v>21</v>
      </c>
      <c r="C2599" s="3" t="s">
        <v>2523</v>
      </c>
      <c r="D2599" s="31" t="s">
        <v>2670</v>
      </c>
      <c r="E2599" s="23" t="s">
        <v>2524</v>
      </c>
      <c r="F2599" s="24">
        <v>41544</v>
      </c>
      <c r="G2599" s="12">
        <v>3409</v>
      </c>
      <c r="H2599" s="4" t="s">
        <v>2590</v>
      </c>
      <c r="I2599" s="4" t="s">
        <v>219</v>
      </c>
      <c r="J2599" s="16">
        <v>352</v>
      </c>
      <c r="K2599" s="16">
        <v>-352.00333333333333</v>
      </c>
      <c r="L2599" s="9">
        <v>0</v>
      </c>
      <c r="M2599" s="9">
        <v>0</v>
      </c>
      <c r="N2599" s="9">
        <v>0</v>
      </c>
      <c r="O2599" s="53">
        <f>SUM(J2599:N2599)</f>
        <v>-3.3333333333303017E-3</v>
      </c>
    </row>
    <row r="2600" spans="2:15" x14ac:dyDescent="0.25">
      <c r="B2600" s="51" t="s">
        <v>21</v>
      </c>
      <c r="C2600" s="3" t="s">
        <v>2523</v>
      </c>
      <c r="D2600" s="31" t="s">
        <v>2670</v>
      </c>
      <c r="E2600" s="23" t="s">
        <v>2524</v>
      </c>
      <c r="F2600" s="24">
        <v>41575</v>
      </c>
      <c r="G2600" s="12">
        <v>3455</v>
      </c>
      <c r="H2600" s="4" t="s">
        <v>2545</v>
      </c>
      <c r="I2600" s="4" t="s">
        <v>97</v>
      </c>
      <c r="J2600" s="16">
        <v>3125</v>
      </c>
      <c r="K2600" s="16">
        <v>-3125.003333333334</v>
      </c>
      <c r="L2600" s="9">
        <v>0</v>
      </c>
      <c r="M2600" s="9">
        <v>0</v>
      </c>
      <c r="N2600" s="9">
        <v>0</v>
      </c>
      <c r="O2600" s="53">
        <f>SUM(J2600:N2600)</f>
        <v>-3.3333333340124227E-3</v>
      </c>
    </row>
    <row r="2601" spans="2:15" x14ac:dyDescent="0.25">
      <c r="B2601" s="51" t="s">
        <v>21</v>
      </c>
      <c r="C2601" s="3" t="s">
        <v>2523</v>
      </c>
      <c r="D2601" s="31" t="s">
        <v>2670</v>
      </c>
      <c r="E2601" s="23" t="s">
        <v>2524</v>
      </c>
      <c r="F2601" s="24">
        <v>41575</v>
      </c>
      <c r="G2601" s="12">
        <v>3456</v>
      </c>
      <c r="H2601" s="4" t="s">
        <v>2545</v>
      </c>
      <c r="I2601" s="4" t="s">
        <v>199</v>
      </c>
      <c r="J2601" s="16">
        <v>3125</v>
      </c>
      <c r="K2601" s="16">
        <v>-3125.003333333334</v>
      </c>
      <c r="L2601" s="9">
        <v>0</v>
      </c>
      <c r="M2601" s="9">
        <v>0</v>
      </c>
      <c r="N2601" s="9">
        <v>0</v>
      </c>
      <c r="O2601" s="53">
        <f>SUM(J2601:N2601)</f>
        <v>-3.3333333340124227E-3</v>
      </c>
    </row>
    <row r="2602" spans="2:15" x14ac:dyDescent="0.25">
      <c r="B2602" s="51" t="s">
        <v>21</v>
      </c>
      <c r="C2602" s="3" t="s">
        <v>2523</v>
      </c>
      <c r="D2602" s="31" t="s">
        <v>2670</v>
      </c>
      <c r="E2602" s="23" t="s">
        <v>2524</v>
      </c>
      <c r="F2602" s="24">
        <v>41575</v>
      </c>
      <c r="G2602" s="12">
        <v>3445</v>
      </c>
      <c r="H2602" s="4" t="s">
        <v>2591</v>
      </c>
      <c r="I2602" s="4" t="s">
        <v>217</v>
      </c>
      <c r="J2602" s="16">
        <v>871</v>
      </c>
      <c r="K2602" s="16">
        <v>-870.99666666666656</v>
      </c>
      <c r="L2602" s="9">
        <v>0</v>
      </c>
      <c r="M2602" s="9">
        <v>0</v>
      </c>
      <c r="N2602" s="9">
        <v>0</v>
      </c>
      <c r="O2602" s="53">
        <f>SUM(J2602:N2602)</f>
        <v>3.3333333334439885E-3</v>
      </c>
    </row>
    <row r="2603" spans="2:15" x14ac:dyDescent="0.25">
      <c r="B2603" s="51" t="s">
        <v>21</v>
      </c>
      <c r="C2603" s="3" t="s">
        <v>2523</v>
      </c>
      <c r="D2603" s="31" t="s">
        <v>2670</v>
      </c>
      <c r="E2603" s="23" t="s">
        <v>2524</v>
      </c>
      <c r="F2603" s="24">
        <v>41575</v>
      </c>
      <c r="G2603" s="12">
        <v>3461</v>
      </c>
      <c r="H2603" s="4" t="s">
        <v>2545</v>
      </c>
      <c r="I2603" s="4" t="s">
        <v>65</v>
      </c>
      <c r="J2603" s="16">
        <v>3125</v>
      </c>
      <c r="K2603" s="16">
        <v>-3125.003333333334</v>
      </c>
      <c r="L2603" s="9">
        <v>0</v>
      </c>
      <c r="M2603" s="9">
        <v>0</v>
      </c>
      <c r="N2603" s="9">
        <v>0</v>
      </c>
      <c r="O2603" s="53">
        <f>SUM(J2603:N2603)</f>
        <v>-3.3333333340124227E-3</v>
      </c>
    </row>
    <row r="2604" spans="2:15" x14ac:dyDescent="0.25">
      <c r="B2604" s="51" t="s">
        <v>21</v>
      </c>
      <c r="C2604" s="3" t="s">
        <v>2523</v>
      </c>
      <c r="D2604" s="31" t="s">
        <v>2670</v>
      </c>
      <c r="E2604" s="23" t="s">
        <v>2524</v>
      </c>
      <c r="F2604" s="24">
        <v>41575</v>
      </c>
      <c r="G2604" s="12">
        <v>3430</v>
      </c>
      <c r="H2604" s="4" t="s">
        <v>2545</v>
      </c>
      <c r="I2604" s="4" t="s">
        <v>160</v>
      </c>
      <c r="J2604" s="16">
        <v>3125</v>
      </c>
      <c r="K2604" s="16">
        <v>-3125.003333333334</v>
      </c>
      <c r="L2604" s="9">
        <v>0</v>
      </c>
      <c r="M2604" s="9">
        <v>0</v>
      </c>
      <c r="N2604" s="9">
        <v>0</v>
      </c>
      <c r="O2604" s="53">
        <f>SUM(J2604:N2604)</f>
        <v>-3.3333333340124227E-3</v>
      </c>
    </row>
    <row r="2605" spans="2:15" x14ac:dyDescent="0.25">
      <c r="B2605" s="51" t="s">
        <v>21</v>
      </c>
      <c r="C2605" s="3" t="s">
        <v>2523</v>
      </c>
      <c r="D2605" s="31" t="s">
        <v>2670</v>
      </c>
      <c r="E2605" s="23" t="s">
        <v>2524</v>
      </c>
      <c r="F2605" s="24">
        <v>41575</v>
      </c>
      <c r="G2605" s="12">
        <v>3440</v>
      </c>
      <c r="H2605" s="4" t="s">
        <v>2591</v>
      </c>
      <c r="I2605" s="4" t="s">
        <v>66</v>
      </c>
      <c r="J2605" s="16">
        <v>871</v>
      </c>
      <c r="K2605" s="16">
        <v>-870.99666666666656</v>
      </c>
      <c r="L2605" s="9">
        <v>0</v>
      </c>
      <c r="M2605" s="9">
        <v>0</v>
      </c>
      <c r="N2605" s="9">
        <v>0</v>
      </c>
      <c r="O2605" s="53">
        <f>SUM(J2605:N2605)</f>
        <v>3.3333333334439885E-3</v>
      </c>
    </row>
    <row r="2606" spans="2:15" x14ac:dyDescent="0.25">
      <c r="B2606" s="51" t="s">
        <v>21</v>
      </c>
      <c r="C2606" s="3" t="s">
        <v>2523</v>
      </c>
      <c r="D2606" s="31" t="s">
        <v>2670</v>
      </c>
      <c r="E2606" s="23" t="s">
        <v>2524</v>
      </c>
      <c r="F2606" s="24">
        <v>41575</v>
      </c>
      <c r="G2606" s="12">
        <v>3420</v>
      </c>
      <c r="H2606" s="4" t="s">
        <v>2591</v>
      </c>
      <c r="I2606" s="4" t="s">
        <v>27</v>
      </c>
      <c r="J2606" s="16">
        <v>871</v>
      </c>
      <c r="K2606" s="16">
        <v>-870.99666666666656</v>
      </c>
      <c r="L2606" s="9">
        <v>0</v>
      </c>
      <c r="M2606" s="9">
        <v>0</v>
      </c>
      <c r="N2606" s="9">
        <v>0</v>
      </c>
      <c r="O2606" s="53">
        <f>SUM(J2606:N2606)</f>
        <v>3.3333333334439885E-3</v>
      </c>
    </row>
    <row r="2607" spans="2:15" x14ac:dyDescent="0.25">
      <c r="B2607" s="51" t="s">
        <v>21</v>
      </c>
      <c r="C2607" s="3" t="s">
        <v>2523</v>
      </c>
      <c r="D2607" s="31" t="s">
        <v>2670</v>
      </c>
      <c r="E2607" s="23" t="s">
        <v>2524</v>
      </c>
      <c r="F2607" s="24">
        <v>41575</v>
      </c>
      <c r="G2607" s="12">
        <v>3428</v>
      </c>
      <c r="H2607" s="4" t="s">
        <v>2545</v>
      </c>
      <c r="I2607" s="4" t="s">
        <v>2564</v>
      </c>
      <c r="J2607" s="16">
        <v>3125</v>
      </c>
      <c r="K2607" s="16">
        <v>-3125.003333333334</v>
      </c>
      <c r="L2607" s="9">
        <v>0</v>
      </c>
      <c r="M2607" s="9">
        <v>0</v>
      </c>
      <c r="N2607" s="9">
        <v>0</v>
      </c>
      <c r="O2607" s="53">
        <f>SUM(J2607:N2607)</f>
        <v>-3.3333333340124227E-3</v>
      </c>
    </row>
    <row r="2608" spans="2:15" x14ac:dyDescent="0.25">
      <c r="B2608" s="51" t="s">
        <v>21</v>
      </c>
      <c r="C2608" s="3" t="s">
        <v>2523</v>
      </c>
      <c r="D2608" s="31" t="s">
        <v>2670</v>
      </c>
      <c r="E2608" s="23" t="s">
        <v>2524</v>
      </c>
      <c r="F2608" s="24">
        <v>41575</v>
      </c>
      <c r="G2608" s="12">
        <v>3419</v>
      </c>
      <c r="H2608" s="4" t="s">
        <v>2591</v>
      </c>
      <c r="I2608" s="4" t="s">
        <v>105</v>
      </c>
      <c r="J2608" s="16">
        <v>871</v>
      </c>
      <c r="K2608" s="16">
        <v>-870.99666666666656</v>
      </c>
      <c r="L2608" s="9">
        <v>0</v>
      </c>
      <c r="M2608" s="9">
        <v>0</v>
      </c>
      <c r="N2608" s="9">
        <v>0</v>
      </c>
      <c r="O2608" s="53">
        <f>SUM(J2608:N2608)</f>
        <v>3.3333333334439885E-3</v>
      </c>
    </row>
    <row r="2609" spans="2:15" x14ac:dyDescent="0.25">
      <c r="B2609" s="51" t="s">
        <v>21</v>
      </c>
      <c r="C2609" s="3" t="s">
        <v>2523</v>
      </c>
      <c r="D2609" s="31" t="s">
        <v>2670</v>
      </c>
      <c r="E2609" s="23" t="s">
        <v>2524</v>
      </c>
      <c r="F2609" s="24">
        <v>41575</v>
      </c>
      <c r="G2609" s="12">
        <v>3425</v>
      </c>
      <c r="H2609" s="4" t="s">
        <v>2591</v>
      </c>
      <c r="I2609" s="4" t="s">
        <v>60</v>
      </c>
      <c r="J2609" s="16">
        <v>871</v>
      </c>
      <c r="K2609" s="16">
        <v>-870.99666666666656</v>
      </c>
      <c r="L2609" s="9">
        <v>0</v>
      </c>
      <c r="M2609" s="9">
        <v>0</v>
      </c>
      <c r="N2609" s="9">
        <v>0</v>
      </c>
      <c r="O2609" s="53">
        <f>SUM(J2609:N2609)</f>
        <v>3.3333333334439885E-3</v>
      </c>
    </row>
    <row r="2610" spans="2:15" x14ac:dyDescent="0.25">
      <c r="B2610" s="51" t="s">
        <v>21</v>
      </c>
      <c r="C2610" s="3" t="s">
        <v>2523</v>
      </c>
      <c r="D2610" s="31" t="s">
        <v>2670</v>
      </c>
      <c r="E2610" s="23" t="s">
        <v>2524</v>
      </c>
      <c r="F2610" s="24">
        <v>41575</v>
      </c>
      <c r="G2610" s="12">
        <v>3443</v>
      </c>
      <c r="H2610" s="4" t="s">
        <v>2591</v>
      </c>
      <c r="I2610" s="4" t="s">
        <v>150</v>
      </c>
      <c r="J2610" s="16">
        <v>871</v>
      </c>
      <c r="K2610" s="16">
        <v>-870.99666666666656</v>
      </c>
      <c r="L2610" s="9">
        <v>0</v>
      </c>
      <c r="M2610" s="9">
        <v>0</v>
      </c>
      <c r="N2610" s="9">
        <v>0</v>
      </c>
      <c r="O2610" s="53">
        <f>SUM(J2610:N2610)</f>
        <v>3.3333333334439885E-3</v>
      </c>
    </row>
    <row r="2611" spans="2:15" x14ac:dyDescent="0.25">
      <c r="B2611" s="51" t="s">
        <v>21</v>
      </c>
      <c r="C2611" s="3" t="s">
        <v>2523</v>
      </c>
      <c r="D2611" s="31" t="s">
        <v>2670</v>
      </c>
      <c r="E2611" s="23" t="s">
        <v>2524</v>
      </c>
      <c r="F2611" s="24">
        <v>41575</v>
      </c>
      <c r="G2611" s="12">
        <v>3453</v>
      </c>
      <c r="H2611" s="4" t="s">
        <v>2545</v>
      </c>
      <c r="I2611" s="4" t="s">
        <v>97</v>
      </c>
      <c r="J2611" s="16">
        <v>3125</v>
      </c>
      <c r="K2611" s="16">
        <v>-3125.003333333334</v>
      </c>
      <c r="L2611" s="9">
        <v>0</v>
      </c>
      <c r="M2611" s="9">
        <v>0</v>
      </c>
      <c r="N2611" s="9">
        <v>0</v>
      </c>
      <c r="O2611" s="53">
        <f>SUM(J2611:N2611)</f>
        <v>-3.3333333340124227E-3</v>
      </c>
    </row>
    <row r="2612" spans="2:15" x14ac:dyDescent="0.25">
      <c r="B2612" s="51" t="s">
        <v>21</v>
      </c>
      <c r="C2612" s="3" t="s">
        <v>2523</v>
      </c>
      <c r="D2612" s="31" t="s">
        <v>2670</v>
      </c>
      <c r="E2612" s="23" t="s">
        <v>2524</v>
      </c>
      <c r="F2612" s="24">
        <v>41575</v>
      </c>
      <c r="G2612" s="12">
        <v>3434</v>
      </c>
      <c r="H2612" s="4" t="s">
        <v>2591</v>
      </c>
      <c r="I2612" s="4" t="s">
        <v>217</v>
      </c>
      <c r="J2612" s="16">
        <v>871</v>
      </c>
      <c r="K2612" s="16">
        <v>-870.99666666666656</v>
      </c>
      <c r="L2612" s="9">
        <v>0</v>
      </c>
      <c r="M2612" s="9">
        <v>0</v>
      </c>
      <c r="N2612" s="9">
        <v>0</v>
      </c>
      <c r="O2612" s="53">
        <f>SUM(J2612:N2612)</f>
        <v>3.3333333334439885E-3</v>
      </c>
    </row>
    <row r="2613" spans="2:15" x14ac:dyDescent="0.25">
      <c r="B2613" s="51" t="s">
        <v>21</v>
      </c>
      <c r="C2613" s="3" t="s">
        <v>2523</v>
      </c>
      <c r="D2613" s="31" t="s">
        <v>2670</v>
      </c>
      <c r="E2613" s="23" t="s">
        <v>2524</v>
      </c>
      <c r="F2613" s="24">
        <v>41575</v>
      </c>
      <c r="G2613" s="12">
        <v>3447</v>
      </c>
      <c r="H2613" s="4" t="s">
        <v>2591</v>
      </c>
      <c r="I2613" s="4" t="s">
        <v>39</v>
      </c>
      <c r="J2613" s="16">
        <v>871</v>
      </c>
      <c r="K2613" s="16">
        <v>-870.99666666666656</v>
      </c>
      <c r="L2613" s="9">
        <v>0</v>
      </c>
      <c r="M2613" s="9">
        <v>0</v>
      </c>
      <c r="N2613" s="9">
        <v>0</v>
      </c>
      <c r="O2613" s="53">
        <f>SUM(J2613:N2613)</f>
        <v>3.3333333334439885E-3</v>
      </c>
    </row>
    <row r="2614" spans="2:15" x14ac:dyDescent="0.25">
      <c r="B2614" s="51" t="s">
        <v>21</v>
      </c>
      <c r="C2614" s="3" t="s">
        <v>2523</v>
      </c>
      <c r="D2614" s="31" t="s">
        <v>2670</v>
      </c>
      <c r="E2614" s="23" t="s">
        <v>2524</v>
      </c>
      <c r="F2614" s="24">
        <v>41575</v>
      </c>
      <c r="G2614" s="12">
        <v>3451</v>
      </c>
      <c r="H2614" s="4" t="s">
        <v>2545</v>
      </c>
      <c r="I2614" s="4" t="s">
        <v>201</v>
      </c>
      <c r="J2614" s="16">
        <v>3125</v>
      </c>
      <c r="K2614" s="16">
        <v>-3125.003333333334</v>
      </c>
      <c r="L2614" s="9">
        <v>0</v>
      </c>
      <c r="M2614" s="9">
        <v>0</v>
      </c>
      <c r="N2614" s="9">
        <v>0</v>
      </c>
      <c r="O2614" s="53">
        <f>SUM(J2614:N2614)</f>
        <v>-3.3333333340124227E-3</v>
      </c>
    </row>
    <row r="2615" spans="2:15" x14ac:dyDescent="0.25">
      <c r="B2615" s="51" t="s">
        <v>21</v>
      </c>
      <c r="C2615" s="3" t="s">
        <v>2523</v>
      </c>
      <c r="D2615" s="31" t="s">
        <v>2670</v>
      </c>
      <c r="E2615" s="23" t="s">
        <v>2524</v>
      </c>
      <c r="F2615" s="24">
        <v>41575</v>
      </c>
      <c r="G2615" s="12">
        <v>3441</v>
      </c>
      <c r="H2615" s="4" t="s">
        <v>2591</v>
      </c>
      <c r="I2615" s="4" t="s">
        <v>218</v>
      </c>
      <c r="J2615" s="16">
        <v>871</v>
      </c>
      <c r="K2615" s="16">
        <v>-870.99666666666656</v>
      </c>
      <c r="L2615" s="9">
        <v>0</v>
      </c>
      <c r="M2615" s="9">
        <v>0</v>
      </c>
      <c r="N2615" s="9">
        <v>0</v>
      </c>
      <c r="O2615" s="53">
        <f>SUM(J2615:N2615)</f>
        <v>3.3333333334439885E-3</v>
      </c>
    </row>
    <row r="2616" spans="2:15" x14ac:dyDescent="0.25">
      <c r="B2616" s="51" t="s">
        <v>21</v>
      </c>
      <c r="C2616" s="3" t="s">
        <v>2523</v>
      </c>
      <c r="D2616" s="31" t="s">
        <v>2670</v>
      </c>
      <c r="E2616" s="23" t="s">
        <v>2524</v>
      </c>
      <c r="F2616" s="24">
        <v>41575</v>
      </c>
      <c r="G2616" s="12">
        <v>3426</v>
      </c>
      <c r="H2616" s="4" t="s">
        <v>2545</v>
      </c>
      <c r="I2616" s="4" t="s">
        <v>201</v>
      </c>
      <c r="J2616" s="16">
        <v>3125</v>
      </c>
      <c r="K2616" s="16">
        <v>-3125.003333333334</v>
      </c>
      <c r="L2616" s="9">
        <v>0</v>
      </c>
      <c r="M2616" s="9">
        <v>0</v>
      </c>
      <c r="N2616" s="9">
        <v>0</v>
      </c>
      <c r="O2616" s="53">
        <f>SUM(J2616:N2616)</f>
        <v>-3.3333333340124227E-3</v>
      </c>
    </row>
    <row r="2617" spans="2:15" x14ac:dyDescent="0.25">
      <c r="B2617" s="51" t="s">
        <v>21</v>
      </c>
      <c r="C2617" s="3" t="s">
        <v>2523</v>
      </c>
      <c r="D2617" s="31" t="s">
        <v>2670</v>
      </c>
      <c r="E2617" s="23" t="s">
        <v>2524</v>
      </c>
      <c r="F2617" s="24">
        <v>41575</v>
      </c>
      <c r="G2617" s="12">
        <v>3442</v>
      </c>
      <c r="H2617" s="4" t="s">
        <v>2591</v>
      </c>
      <c r="I2617" s="4" t="s">
        <v>220</v>
      </c>
      <c r="J2617" s="16">
        <v>871</v>
      </c>
      <c r="K2617" s="16">
        <v>-870.99666666666656</v>
      </c>
      <c r="L2617" s="9">
        <v>0</v>
      </c>
      <c r="M2617" s="9">
        <v>0</v>
      </c>
      <c r="N2617" s="9">
        <v>0</v>
      </c>
      <c r="O2617" s="53">
        <f>SUM(J2617:N2617)</f>
        <v>3.3333333334439885E-3</v>
      </c>
    </row>
    <row r="2618" spans="2:15" x14ac:dyDescent="0.25">
      <c r="B2618" s="51" t="s">
        <v>21</v>
      </c>
      <c r="C2618" s="3" t="s">
        <v>2523</v>
      </c>
      <c r="D2618" s="31" t="s">
        <v>2670</v>
      </c>
      <c r="E2618" s="23" t="s">
        <v>2524</v>
      </c>
      <c r="F2618" s="24">
        <v>41575</v>
      </c>
      <c r="G2618" s="12">
        <v>3458</v>
      </c>
      <c r="H2618" s="4" t="s">
        <v>2545</v>
      </c>
      <c r="I2618" s="4" t="s">
        <v>414</v>
      </c>
      <c r="J2618" s="16">
        <v>3125</v>
      </c>
      <c r="K2618" s="16">
        <v>-3125.003333333334</v>
      </c>
      <c r="L2618" s="9">
        <v>0</v>
      </c>
      <c r="M2618" s="9">
        <v>0</v>
      </c>
      <c r="N2618" s="9">
        <v>0</v>
      </c>
      <c r="O2618" s="53">
        <f>SUM(J2618:N2618)</f>
        <v>-3.3333333340124227E-3</v>
      </c>
    </row>
    <row r="2619" spans="2:15" x14ac:dyDescent="0.25">
      <c r="B2619" s="51" t="s">
        <v>21</v>
      </c>
      <c r="C2619" s="3" t="s">
        <v>2523</v>
      </c>
      <c r="D2619" s="31" t="s">
        <v>2670</v>
      </c>
      <c r="E2619" s="23" t="s">
        <v>2524</v>
      </c>
      <c r="F2619" s="24">
        <v>41575</v>
      </c>
      <c r="G2619" s="12">
        <v>3466</v>
      </c>
      <c r="H2619" s="4" t="s">
        <v>2545</v>
      </c>
      <c r="I2619" s="4" t="s">
        <v>105</v>
      </c>
      <c r="J2619" s="16">
        <v>3125</v>
      </c>
      <c r="K2619" s="16">
        <v>-3125.003333333334</v>
      </c>
      <c r="L2619" s="9">
        <v>0</v>
      </c>
      <c r="M2619" s="9">
        <v>0</v>
      </c>
      <c r="N2619" s="9">
        <v>0</v>
      </c>
      <c r="O2619" s="53">
        <f>SUM(J2619:N2619)</f>
        <v>-3.3333333340124227E-3</v>
      </c>
    </row>
    <row r="2620" spans="2:15" x14ac:dyDescent="0.25">
      <c r="B2620" s="51" t="s">
        <v>21</v>
      </c>
      <c r="C2620" s="3" t="s">
        <v>2523</v>
      </c>
      <c r="D2620" s="31" t="s">
        <v>2670</v>
      </c>
      <c r="E2620" s="23" t="s">
        <v>2524</v>
      </c>
      <c r="F2620" s="24">
        <v>41575</v>
      </c>
      <c r="G2620" s="12">
        <v>3450</v>
      </c>
      <c r="H2620" s="4" t="s">
        <v>2591</v>
      </c>
      <c r="I2620" s="4" t="s">
        <v>217</v>
      </c>
      <c r="J2620" s="16">
        <v>871</v>
      </c>
      <c r="K2620" s="16">
        <v>-870.99666666666656</v>
      </c>
      <c r="L2620" s="9">
        <v>0</v>
      </c>
      <c r="M2620" s="9">
        <v>0</v>
      </c>
      <c r="N2620" s="9">
        <v>0</v>
      </c>
      <c r="O2620" s="53">
        <f>SUM(J2620:N2620)</f>
        <v>3.3333333334439885E-3</v>
      </c>
    </row>
    <row r="2621" spans="2:15" x14ac:dyDescent="0.25">
      <c r="B2621" s="51" t="s">
        <v>21</v>
      </c>
      <c r="C2621" s="3" t="s">
        <v>2523</v>
      </c>
      <c r="D2621" s="31" t="s">
        <v>2670</v>
      </c>
      <c r="E2621" s="23" t="s">
        <v>2524</v>
      </c>
      <c r="F2621" s="24">
        <v>41575</v>
      </c>
      <c r="G2621" s="12">
        <v>3437</v>
      </c>
      <c r="H2621" s="4" t="s">
        <v>2591</v>
      </c>
      <c r="I2621" s="4" t="s">
        <v>6</v>
      </c>
      <c r="J2621" s="16">
        <v>871</v>
      </c>
      <c r="K2621" s="16">
        <v>-870.99666666666656</v>
      </c>
      <c r="L2621" s="9">
        <v>0</v>
      </c>
      <c r="M2621" s="9">
        <v>0</v>
      </c>
      <c r="N2621" s="9">
        <v>0</v>
      </c>
      <c r="O2621" s="53">
        <f>SUM(J2621:N2621)</f>
        <v>3.3333333334439885E-3</v>
      </c>
    </row>
    <row r="2622" spans="2:15" x14ac:dyDescent="0.25">
      <c r="B2622" s="51" t="s">
        <v>21</v>
      </c>
      <c r="C2622" s="3" t="s">
        <v>2523</v>
      </c>
      <c r="D2622" s="31" t="s">
        <v>2670</v>
      </c>
      <c r="E2622" s="23" t="s">
        <v>2524</v>
      </c>
      <c r="F2622" s="24">
        <v>41575</v>
      </c>
      <c r="G2622" s="12">
        <v>3422</v>
      </c>
      <c r="H2622" s="4" t="s">
        <v>2545</v>
      </c>
      <c r="I2622" s="4" t="s">
        <v>154</v>
      </c>
      <c r="J2622" s="16">
        <v>3125</v>
      </c>
      <c r="K2622" s="16">
        <v>-3125.003333333334</v>
      </c>
      <c r="L2622" s="9">
        <v>0</v>
      </c>
      <c r="M2622" s="9">
        <v>0</v>
      </c>
      <c r="N2622" s="9">
        <v>0</v>
      </c>
      <c r="O2622" s="53">
        <f>SUM(J2622:N2622)</f>
        <v>-3.3333333340124227E-3</v>
      </c>
    </row>
    <row r="2623" spans="2:15" x14ac:dyDescent="0.25">
      <c r="B2623" s="51" t="s">
        <v>21</v>
      </c>
      <c r="C2623" s="3" t="s">
        <v>2523</v>
      </c>
      <c r="D2623" s="31" t="s">
        <v>2670</v>
      </c>
      <c r="E2623" s="23" t="s">
        <v>2524</v>
      </c>
      <c r="F2623" s="24">
        <v>41575</v>
      </c>
      <c r="G2623" s="12">
        <v>3423</v>
      </c>
      <c r="H2623" s="4" t="s">
        <v>2591</v>
      </c>
      <c r="I2623" s="4" t="s">
        <v>222</v>
      </c>
      <c r="J2623" s="16">
        <v>871</v>
      </c>
      <c r="K2623" s="16">
        <v>-870.99666666666656</v>
      </c>
      <c r="L2623" s="9">
        <v>0</v>
      </c>
      <c r="M2623" s="9">
        <v>0</v>
      </c>
      <c r="N2623" s="9">
        <v>0</v>
      </c>
      <c r="O2623" s="53">
        <f>SUM(J2623:N2623)</f>
        <v>3.3333333334439885E-3</v>
      </c>
    </row>
    <row r="2624" spans="2:15" x14ac:dyDescent="0.25">
      <c r="B2624" s="51" t="s">
        <v>21</v>
      </c>
      <c r="C2624" s="3" t="s">
        <v>2523</v>
      </c>
      <c r="D2624" s="31" t="s">
        <v>2670</v>
      </c>
      <c r="E2624" s="23" t="s">
        <v>2524</v>
      </c>
      <c r="F2624" s="24">
        <v>41575</v>
      </c>
      <c r="G2624" s="12">
        <v>3421</v>
      </c>
      <c r="H2624" s="4" t="s">
        <v>2545</v>
      </c>
      <c r="I2624" s="4" t="s">
        <v>51</v>
      </c>
      <c r="J2624" s="16">
        <v>3125</v>
      </c>
      <c r="K2624" s="16">
        <v>-3125.003333333334</v>
      </c>
      <c r="L2624" s="9">
        <v>0</v>
      </c>
      <c r="M2624" s="9">
        <v>0</v>
      </c>
      <c r="N2624" s="9">
        <v>0</v>
      </c>
      <c r="O2624" s="53">
        <f>SUM(J2624:N2624)</f>
        <v>-3.3333333340124227E-3</v>
      </c>
    </row>
    <row r="2625" spans="2:15" x14ac:dyDescent="0.25">
      <c r="B2625" s="51" t="s">
        <v>21</v>
      </c>
      <c r="C2625" s="3" t="s">
        <v>2523</v>
      </c>
      <c r="D2625" s="31" t="s">
        <v>2670</v>
      </c>
      <c r="E2625" s="23" t="s">
        <v>2524</v>
      </c>
      <c r="F2625" s="24">
        <v>41575</v>
      </c>
      <c r="G2625" s="12">
        <v>3464</v>
      </c>
      <c r="H2625" s="4" t="s">
        <v>2545</v>
      </c>
      <c r="I2625" s="4" t="s">
        <v>32</v>
      </c>
      <c r="J2625" s="16">
        <v>3125</v>
      </c>
      <c r="K2625" s="16">
        <v>-3125.003333333334</v>
      </c>
      <c r="L2625" s="9">
        <v>0</v>
      </c>
      <c r="M2625" s="9">
        <v>0</v>
      </c>
      <c r="N2625" s="9">
        <v>0</v>
      </c>
      <c r="O2625" s="53">
        <f>SUM(J2625:N2625)</f>
        <v>-3.3333333340124227E-3</v>
      </c>
    </row>
    <row r="2626" spans="2:15" x14ac:dyDescent="0.25">
      <c r="B2626" s="51" t="s">
        <v>21</v>
      </c>
      <c r="C2626" s="3" t="s">
        <v>2523</v>
      </c>
      <c r="D2626" s="31" t="s">
        <v>2670</v>
      </c>
      <c r="E2626" s="23" t="s">
        <v>2524</v>
      </c>
      <c r="F2626" s="24">
        <v>41575</v>
      </c>
      <c r="G2626" s="12">
        <v>3463</v>
      </c>
      <c r="H2626" s="4" t="s">
        <v>2545</v>
      </c>
      <c r="I2626" s="4" t="s">
        <v>75</v>
      </c>
      <c r="J2626" s="16">
        <v>3125</v>
      </c>
      <c r="K2626" s="16">
        <v>-3125.003333333334</v>
      </c>
      <c r="L2626" s="9">
        <v>0</v>
      </c>
      <c r="M2626" s="9">
        <v>0</v>
      </c>
      <c r="N2626" s="9">
        <v>0</v>
      </c>
      <c r="O2626" s="53">
        <f>SUM(J2626:N2626)</f>
        <v>-3.3333333340124227E-3</v>
      </c>
    </row>
    <row r="2627" spans="2:15" x14ac:dyDescent="0.25">
      <c r="B2627" s="51" t="s">
        <v>21</v>
      </c>
      <c r="C2627" s="3" t="s">
        <v>2523</v>
      </c>
      <c r="D2627" s="31" t="s">
        <v>2670</v>
      </c>
      <c r="E2627" s="23" t="s">
        <v>2524</v>
      </c>
      <c r="F2627" s="24">
        <v>41575</v>
      </c>
      <c r="G2627" s="12">
        <v>3452</v>
      </c>
      <c r="H2627" s="4" t="s">
        <v>2545</v>
      </c>
      <c r="I2627" s="4" t="s">
        <v>217</v>
      </c>
      <c r="J2627" s="16">
        <v>3125</v>
      </c>
      <c r="K2627" s="16">
        <v>-3125.003333333334</v>
      </c>
      <c r="L2627" s="9">
        <v>0</v>
      </c>
      <c r="M2627" s="9">
        <v>0</v>
      </c>
      <c r="N2627" s="9">
        <v>0</v>
      </c>
      <c r="O2627" s="53">
        <f>SUM(J2627:N2627)</f>
        <v>-3.3333333340124227E-3</v>
      </c>
    </row>
    <row r="2628" spans="2:15" x14ac:dyDescent="0.25">
      <c r="B2628" s="51" t="s">
        <v>21</v>
      </c>
      <c r="C2628" s="3" t="s">
        <v>2523</v>
      </c>
      <c r="D2628" s="31" t="s">
        <v>2670</v>
      </c>
      <c r="E2628" s="23" t="s">
        <v>2524</v>
      </c>
      <c r="F2628" s="24">
        <v>41575</v>
      </c>
      <c r="G2628" s="12">
        <v>3465</v>
      </c>
      <c r="H2628" s="4" t="s">
        <v>2545</v>
      </c>
      <c r="I2628" s="4" t="s">
        <v>223</v>
      </c>
      <c r="J2628" s="16">
        <v>3125</v>
      </c>
      <c r="K2628" s="16">
        <v>-3125.003333333334</v>
      </c>
      <c r="L2628" s="9">
        <v>0</v>
      </c>
      <c r="M2628" s="9">
        <v>0</v>
      </c>
      <c r="N2628" s="9">
        <v>0</v>
      </c>
      <c r="O2628" s="53">
        <f>SUM(J2628:N2628)</f>
        <v>-3.3333333340124227E-3</v>
      </c>
    </row>
    <row r="2629" spans="2:15" x14ac:dyDescent="0.25">
      <c r="B2629" s="51" t="s">
        <v>21</v>
      </c>
      <c r="C2629" s="3" t="s">
        <v>2523</v>
      </c>
      <c r="D2629" s="31" t="s">
        <v>2670</v>
      </c>
      <c r="E2629" s="23" t="s">
        <v>2524</v>
      </c>
      <c r="F2629" s="24">
        <v>41575</v>
      </c>
      <c r="G2629" s="12">
        <v>3454</v>
      </c>
      <c r="H2629" s="4" t="s">
        <v>2545</v>
      </c>
      <c r="I2629" s="4" t="s">
        <v>83</v>
      </c>
      <c r="J2629" s="16">
        <v>3125</v>
      </c>
      <c r="K2629" s="16">
        <v>-3125.003333333334</v>
      </c>
      <c r="L2629" s="9">
        <v>0</v>
      </c>
      <c r="M2629" s="9">
        <v>0</v>
      </c>
      <c r="N2629" s="9">
        <v>0</v>
      </c>
      <c r="O2629" s="53">
        <f>SUM(J2629:N2629)</f>
        <v>-3.3333333340124227E-3</v>
      </c>
    </row>
    <row r="2630" spans="2:15" x14ac:dyDescent="0.25">
      <c r="B2630" s="51" t="s">
        <v>21</v>
      </c>
      <c r="C2630" s="3" t="s">
        <v>2523</v>
      </c>
      <c r="D2630" s="31" t="s">
        <v>2670</v>
      </c>
      <c r="E2630" s="23" t="s">
        <v>2524</v>
      </c>
      <c r="F2630" s="24">
        <v>41575</v>
      </c>
      <c r="G2630" s="12">
        <v>3446</v>
      </c>
      <c r="H2630" s="4" t="s">
        <v>2591</v>
      </c>
      <c r="I2630" s="4" t="s">
        <v>25</v>
      </c>
      <c r="J2630" s="16">
        <v>871</v>
      </c>
      <c r="K2630" s="16">
        <v>-870.99666666666656</v>
      </c>
      <c r="L2630" s="9">
        <v>0</v>
      </c>
      <c r="M2630" s="9">
        <v>0</v>
      </c>
      <c r="N2630" s="9">
        <v>0</v>
      </c>
      <c r="O2630" s="53">
        <f>SUM(J2630:N2630)</f>
        <v>3.3333333334439885E-3</v>
      </c>
    </row>
    <row r="2631" spans="2:15" x14ac:dyDescent="0.25">
      <c r="B2631" s="51" t="s">
        <v>21</v>
      </c>
      <c r="C2631" s="3" t="s">
        <v>2523</v>
      </c>
      <c r="D2631" s="31" t="s">
        <v>2670</v>
      </c>
      <c r="E2631" s="23" t="s">
        <v>2524</v>
      </c>
      <c r="F2631" s="24">
        <v>41575</v>
      </c>
      <c r="G2631" s="12">
        <v>3444</v>
      </c>
      <c r="H2631" s="4" t="s">
        <v>2591</v>
      </c>
      <c r="I2631" s="4" t="s">
        <v>90</v>
      </c>
      <c r="J2631" s="16">
        <v>871</v>
      </c>
      <c r="K2631" s="16">
        <v>-870.99666666666656</v>
      </c>
      <c r="L2631" s="9">
        <v>0</v>
      </c>
      <c r="M2631" s="9">
        <v>0</v>
      </c>
      <c r="N2631" s="9">
        <v>0</v>
      </c>
      <c r="O2631" s="53">
        <f>SUM(J2631:N2631)</f>
        <v>3.3333333334439885E-3</v>
      </c>
    </row>
    <row r="2632" spans="2:15" x14ac:dyDescent="0.25">
      <c r="B2632" s="51" t="s">
        <v>21</v>
      </c>
      <c r="C2632" s="3" t="s">
        <v>2523</v>
      </c>
      <c r="D2632" s="31" t="s">
        <v>2670</v>
      </c>
      <c r="E2632" s="23" t="s">
        <v>2524</v>
      </c>
      <c r="F2632" s="24">
        <v>41575</v>
      </c>
      <c r="G2632" s="12">
        <v>3436</v>
      </c>
      <c r="H2632" s="4" t="s">
        <v>2591</v>
      </c>
      <c r="I2632" s="4" t="s">
        <v>105</v>
      </c>
      <c r="J2632" s="16">
        <v>871</v>
      </c>
      <c r="K2632" s="16">
        <v>-870.99666666666656</v>
      </c>
      <c r="L2632" s="9">
        <v>0</v>
      </c>
      <c r="M2632" s="9">
        <v>0</v>
      </c>
      <c r="N2632" s="9">
        <v>0</v>
      </c>
      <c r="O2632" s="53">
        <f>SUM(J2632:N2632)</f>
        <v>3.3333333334439885E-3</v>
      </c>
    </row>
    <row r="2633" spans="2:15" x14ac:dyDescent="0.25">
      <c r="B2633" s="51" t="s">
        <v>21</v>
      </c>
      <c r="C2633" s="3" t="s">
        <v>2523</v>
      </c>
      <c r="D2633" s="31" t="s">
        <v>2670</v>
      </c>
      <c r="E2633" s="23" t="s">
        <v>2524</v>
      </c>
      <c r="F2633" s="24">
        <v>41575</v>
      </c>
      <c r="G2633" s="12">
        <v>3432</v>
      </c>
      <c r="H2633" s="4" t="s">
        <v>2591</v>
      </c>
      <c r="I2633" s="4" t="s">
        <v>233</v>
      </c>
      <c r="J2633" s="16">
        <v>871</v>
      </c>
      <c r="K2633" s="16">
        <v>-870.99666666666656</v>
      </c>
      <c r="L2633" s="9">
        <v>0</v>
      </c>
      <c r="M2633" s="9">
        <v>0</v>
      </c>
      <c r="N2633" s="9">
        <v>0</v>
      </c>
      <c r="O2633" s="53">
        <f>SUM(J2633:N2633)</f>
        <v>3.3333333334439885E-3</v>
      </c>
    </row>
    <row r="2634" spans="2:15" x14ac:dyDescent="0.25">
      <c r="B2634" s="51" t="s">
        <v>21</v>
      </c>
      <c r="C2634" s="3" t="s">
        <v>2523</v>
      </c>
      <c r="D2634" s="31" t="s">
        <v>2670</v>
      </c>
      <c r="E2634" s="23" t="s">
        <v>2524</v>
      </c>
      <c r="F2634" s="24">
        <v>41575</v>
      </c>
      <c r="G2634" s="12">
        <v>3457</v>
      </c>
      <c r="H2634" s="4" t="s">
        <v>2545</v>
      </c>
      <c r="I2634" s="4" t="s">
        <v>36</v>
      </c>
      <c r="J2634" s="16">
        <v>3125</v>
      </c>
      <c r="K2634" s="16">
        <v>-3125.003333333334</v>
      </c>
      <c r="L2634" s="9">
        <v>0</v>
      </c>
      <c r="M2634" s="9">
        <v>0</v>
      </c>
      <c r="N2634" s="9">
        <v>0</v>
      </c>
      <c r="O2634" s="53">
        <f>SUM(J2634:N2634)</f>
        <v>-3.3333333340124227E-3</v>
      </c>
    </row>
    <row r="2635" spans="2:15" x14ac:dyDescent="0.25">
      <c r="B2635" s="51" t="s">
        <v>21</v>
      </c>
      <c r="C2635" s="3" t="s">
        <v>2523</v>
      </c>
      <c r="D2635" s="31" t="s">
        <v>2670</v>
      </c>
      <c r="E2635" s="23" t="s">
        <v>2524</v>
      </c>
      <c r="F2635" s="24">
        <v>41575</v>
      </c>
      <c r="G2635" s="12">
        <v>3427</v>
      </c>
      <c r="H2635" s="4" t="s">
        <v>2591</v>
      </c>
      <c r="I2635" s="4" t="s">
        <v>217</v>
      </c>
      <c r="J2635" s="16">
        <v>871</v>
      </c>
      <c r="K2635" s="16">
        <v>-870.99666666666656</v>
      </c>
      <c r="L2635" s="9">
        <v>0</v>
      </c>
      <c r="M2635" s="9">
        <v>0</v>
      </c>
      <c r="N2635" s="9">
        <v>0</v>
      </c>
      <c r="O2635" s="53">
        <f>SUM(J2635:N2635)</f>
        <v>3.3333333334439885E-3</v>
      </c>
    </row>
    <row r="2636" spans="2:15" x14ac:dyDescent="0.25">
      <c r="B2636" s="51" t="s">
        <v>21</v>
      </c>
      <c r="C2636" s="3" t="s">
        <v>2523</v>
      </c>
      <c r="D2636" s="31" t="s">
        <v>2670</v>
      </c>
      <c r="E2636" s="23" t="s">
        <v>2524</v>
      </c>
      <c r="F2636" s="24">
        <v>41575</v>
      </c>
      <c r="G2636" s="12">
        <v>3448</v>
      </c>
      <c r="H2636" s="4" t="s">
        <v>2591</v>
      </c>
      <c r="I2636" s="4" t="s">
        <v>39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53">
        <f>SUM(J2636:N2636)</f>
        <v>3.3333333334439885E-3</v>
      </c>
    </row>
    <row r="2637" spans="2:15" x14ac:dyDescent="0.25">
      <c r="B2637" s="51" t="s">
        <v>21</v>
      </c>
      <c r="C2637" s="3" t="s">
        <v>2523</v>
      </c>
      <c r="D2637" s="31" t="s">
        <v>2670</v>
      </c>
      <c r="E2637" s="23" t="s">
        <v>2524</v>
      </c>
      <c r="F2637" s="24">
        <v>41575</v>
      </c>
      <c r="G2637" s="12">
        <v>3438</v>
      </c>
      <c r="H2637" s="4" t="s">
        <v>2591</v>
      </c>
      <c r="I2637" s="4" t="s">
        <v>88</v>
      </c>
      <c r="J2637" s="16">
        <v>871</v>
      </c>
      <c r="K2637" s="16">
        <v>-870.99666666666656</v>
      </c>
      <c r="L2637" s="9">
        <v>0</v>
      </c>
      <c r="M2637" s="9">
        <v>0</v>
      </c>
      <c r="N2637" s="9">
        <v>0</v>
      </c>
      <c r="O2637" s="53">
        <f>SUM(J2637:N2637)</f>
        <v>3.3333333334439885E-3</v>
      </c>
    </row>
    <row r="2638" spans="2:15" x14ac:dyDescent="0.25">
      <c r="B2638" s="51" t="s">
        <v>21</v>
      </c>
      <c r="C2638" s="3" t="s">
        <v>2523</v>
      </c>
      <c r="D2638" s="31" t="s">
        <v>2670</v>
      </c>
      <c r="E2638" s="23" t="s">
        <v>2524</v>
      </c>
      <c r="F2638" s="24">
        <v>41575</v>
      </c>
      <c r="G2638" s="12">
        <v>3424</v>
      </c>
      <c r="H2638" s="4" t="s">
        <v>2545</v>
      </c>
      <c r="I2638" s="4" t="s">
        <v>217</v>
      </c>
      <c r="J2638" s="16">
        <v>3125</v>
      </c>
      <c r="K2638" s="16">
        <v>-3125.003333333334</v>
      </c>
      <c r="L2638" s="9">
        <v>0</v>
      </c>
      <c r="M2638" s="9">
        <v>0</v>
      </c>
      <c r="N2638" s="9">
        <v>0</v>
      </c>
      <c r="O2638" s="53">
        <f>SUM(J2638:N2638)</f>
        <v>-3.3333333340124227E-3</v>
      </c>
    </row>
    <row r="2639" spans="2:15" x14ac:dyDescent="0.25">
      <c r="B2639" s="51" t="s">
        <v>21</v>
      </c>
      <c r="C2639" s="3" t="s">
        <v>2523</v>
      </c>
      <c r="D2639" s="31" t="s">
        <v>2670</v>
      </c>
      <c r="E2639" s="23" t="s">
        <v>2524</v>
      </c>
      <c r="F2639" s="24">
        <v>41575</v>
      </c>
      <c r="G2639" s="12">
        <v>3435</v>
      </c>
      <c r="H2639" s="4" t="s">
        <v>2591</v>
      </c>
      <c r="I2639" s="4" t="s">
        <v>199</v>
      </c>
      <c r="J2639" s="16">
        <v>871</v>
      </c>
      <c r="K2639" s="16">
        <v>-870.99666666666656</v>
      </c>
      <c r="L2639" s="9">
        <v>0</v>
      </c>
      <c r="M2639" s="9">
        <v>0</v>
      </c>
      <c r="N2639" s="9">
        <v>0</v>
      </c>
      <c r="O2639" s="53">
        <f>SUM(J2639:N2639)</f>
        <v>3.3333333334439885E-3</v>
      </c>
    </row>
    <row r="2640" spans="2:15" x14ac:dyDescent="0.25">
      <c r="B2640" s="51" t="s">
        <v>21</v>
      </c>
      <c r="C2640" s="3" t="s">
        <v>2523</v>
      </c>
      <c r="D2640" s="31" t="s">
        <v>2670</v>
      </c>
      <c r="E2640" s="23" t="s">
        <v>2524</v>
      </c>
      <c r="F2640" s="24">
        <v>41575</v>
      </c>
      <c r="G2640" s="12">
        <v>3439</v>
      </c>
      <c r="H2640" s="4" t="s">
        <v>2591</v>
      </c>
      <c r="I2640" s="4" t="s">
        <v>199</v>
      </c>
      <c r="J2640" s="16">
        <v>871</v>
      </c>
      <c r="K2640" s="16">
        <v>-870.99666666666656</v>
      </c>
      <c r="L2640" s="9">
        <v>0</v>
      </c>
      <c r="M2640" s="9">
        <v>0</v>
      </c>
      <c r="N2640" s="9">
        <v>0</v>
      </c>
      <c r="O2640" s="53">
        <f>SUM(J2640:N2640)</f>
        <v>3.3333333334439885E-3</v>
      </c>
    </row>
    <row r="2641" spans="2:15" x14ac:dyDescent="0.25">
      <c r="B2641" s="51" t="s">
        <v>21</v>
      </c>
      <c r="C2641" s="3" t="s">
        <v>2523</v>
      </c>
      <c r="D2641" s="31" t="s">
        <v>2670</v>
      </c>
      <c r="E2641" s="23" t="s">
        <v>2524</v>
      </c>
      <c r="F2641" s="24">
        <v>41575</v>
      </c>
      <c r="G2641" s="12">
        <v>3431</v>
      </c>
      <c r="H2641" s="4" t="s">
        <v>2591</v>
      </c>
      <c r="I2641" s="4" t="s">
        <v>65</v>
      </c>
      <c r="J2641" s="16">
        <v>871</v>
      </c>
      <c r="K2641" s="16">
        <v>-870.99666666666656</v>
      </c>
      <c r="L2641" s="9">
        <v>0</v>
      </c>
      <c r="M2641" s="9">
        <v>0</v>
      </c>
      <c r="N2641" s="9">
        <v>0</v>
      </c>
      <c r="O2641" s="53">
        <f>SUM(J2641:N2641)</f>
        <v>3.3333333334439885E-3</v>
      </c>
    </row>
    <row r="2642" spans="2:15" x14ac:dyDescent="0.25">
      <c r="B2642" s="51" t="s">
        <v>21</v>
      </c>
      <c r="C2642" s="3" t="s">
        <v>2523</v>
      </c>
      <c r="D2642" s="31" t="s">
        <v>2670</v>
      </c>
      <c r="E2642" s="23" t="s">
        <v>2524</v>
      </c>
      <c r="F2642" s="24">
        <v>41575</v>
      </c>
      <c r="G2642" s="12">
        <v>3449</v>
      </c>
      <c r="H2642" s="4" t="s">
        <v>2591</v>
      </c>
      <c r="I2642" s="4" t="s">
        <v>226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53">
        <f>SUM(J2642:N2642)</f>
        <v>3.3333333334439885E-3</v>
      </c>
    </row>
    <row r="2643" spans="2:15" x14ac:dyDescent="0.25">
      <c r="B2643" s="51" t="s">
        <v>21</v>
      </c>
      <c r="C2643" s="3" t="s">
        <v>2523</v>
      </c>
      <c r="D2643" s="31" t="s">
        <v>2670</v>
      </c>
      <c r="E2643" s="23" t="s">
        <v>2524</v>
      </c>
      <c r="F2643" s="24">
        <v>41575</v>
      </c>
      <c r="G2643" s="12">
        <v>3429</v>
      </c>
      <c r="H2643" s="4" t="s">
        <v>2591</v>
      </c>
      <c r="I2643" s="4" t="s">
        <v>30</v>
      </c>
      <c r="J2643" s="16">
        <v>871</v>
      </c>
      <c r="K2643" s="16">
        <v>-870.99666666666656</v>
      </c>
      <c r="L2643" s="9">
        <v>0</v>
      </c>
      <c r="M2643" s="9">
        <v>0</v>
      </c>
      <c r="N2643" s="9">
        <v>0</v>
      </c>
      <c r="O2643" s="53">
        <f>SUM(J2643:N2643)</f>
        <v>3.3333333334439885E-3</v>
      </c>
    </row>
    <row r="2644" spans="2:15" x14ac:dyDescent="0.25">
      <c r="B2644" s="51" t="s">
        <v>21</v>
      </c>
      <c r="C2644" s="3" t="s">
        <v>2523</v>
      </c>
      <c r="D2644" s="31" t="s">
        <v>2670</v>
      </c>
      <c r="E2644" s="23" t="s">
        <v>2524</v>
      </c>
      <c r="F2644" s="24">
        <v>41575</v>
      </c>
      <c r="G2644" s="12">
        <v>3462</v>
      </c>
      <c r="H2644" s="4" t="s">
        <v>2545</v>
      </c>
      <c r="I2644" s="4" t="s">
        <v>414</v>
      </c>
      <c r="J2644" s="16">
        <v>3125</v>
      </c>
      <c r="K2644" s="16">
        <v>-3125.003333333334</v>
      </c>
      <c r="L2644" s="9">
        <v>0</v>
      </c>
      <c r="M2644" s="9">
        <v>0</v>
      </c>
      <c r="N2644" s="9">
        <v>0</v>
      </c>
      <c r="O2644" s="53">
        <f>SUM(J2644:N2644)</f>
        <v>-3.3333333340124227E-3</v>
      </c>
    </row>
    <row r="2645" spans="2:15" x14ac:dyDescent="0.25">
      <c r="B2645" s="51" t="s">
        <v>21</v>
      </c>
      <c r="C2645" s="3" t="s">
        <v>2523</v>
      </c>
      <c r="D2645" s="31" t="s">
        <v>2670</v>
      </c>
      <c r="E2645" s="23" t="s">
        <v>2524</v>
      </c>
      <c r="F2645" s="24">
        <v>41575</v>
      </c>
      <c r="G2645" s="12">
        <v>3459</v>
      </c>
      <c r="H2645" s="4" t="s">
        <v>2545</v>
      </c>
      <c r="I2645" s="4" t="s">
        <v>383</v>
      </c>
      <c r="J2645" s="16">
        <v>3125</v>
      </c>
      <c r="K2645" s="16">
        <v>-3125.003333333334</v>
      </c>
      <c r="L2645" s="9">
        <v>0</v>
      </c>
      <c r="M2645" s="9">
        <v>0</v>
      </c>
      <c r="N2645" s="9">
        <v>0</v>
      </c>
      <c r="O2645" s="53">
        <f>SUM(J2645:N2645)</f>
        <v>-3.3333333340124227E-3</v>
      </c>
    </row>
    <row r="2646" spans="2:15" x14ac:dyDescent="0.25">
      <c r="B2646" s="51" t="s">
        <v>21</v>
      </c>
      <c r="C2646" s="3" t="s">
        <v>2523</v>
      </c>
      <c r="D2646" s="31" t="s">
        <v>2670</v>
      </c>
      <c r="E2646" s="23" t="s">
        <v>2524</v>
      </c>
      <c r="F2646" s="24">
        <v>41575</v>
      </c>
      <c r="G2646" s="12">
        <v>3460</v>
      </c>
      <c r="H2646" s="4" t="s">
        <v>2545</v>
      </c>
      <c r="I2646" s="4" t="s">
        <v>64</v>
      </c>
      <c r="J2646" s="16">
        <v>3125</v>
      </c>
      <c r="K2646" s="16">
        <v>-3125.003333333334</v>
      </c>
      <c r="L2646" s="9">
        <v>0</v>
      </c>
      <c r="M2646" s="9">
        <v>0</v>
      </c>
      <c r="N2646" s="9">
        <v>0</v>
      </c>
      <c r="O2646" s="53">
        <f>SUM(J2646:N2646)</f>
        <v>-3.3333333340124227E-3</v>
      </c>
    </row>
    <row r="2647" spans="2:15" x14ac:dyDescent="0.25">
      <c r="B2647" s="51" t="s">
        <v>21</v>
      </c>
      <c r="C2647" s="3" t="s">
        <v>2523</v>
      </c>
      <c r="D2647" s="31" t="s">
        <v>2670</v>
      </c>
      <c r="E2647" s="23" t="s">
        <v>2524</v>
      </c>
      <c r="F2647" s="24">
        <v>41575</v>
      </c>
      <c r="G2647" s="12">
        <v>3433</v>
      </c>
      <c r="H2647" s="4" t="s">
        <v>2545</v>
      </c>
      <c r="I2647" s="4" t="s">
        <v>233</v>
      </c>
      <c r="J2647" s="16">
        <v>3125</v>
      </c>
      <c r="K2647" s="16">
        <v>-3125.003333333334</v>
      </c>
      <c r="L2647" s="9">
        <v>0</v>
      </c>
      <c r="M2647" s="9">
        <v>0</v>
      </c>
      <c r="N2647" s="9">
        <v>0</v>
      </c>
      <c r="O2647" s="53">
        <f>SUM(J2647:N2647)</f>
        <v>-3.3333333340124227E-3</v>
      </c>
    </row>
    <row r="2648" spans="2:15" x14ac:dyDescent="0.25">
      <c r="B2648" s="51" t="s">
        <v>21</v>
      </c>
      <c r="C2648" s="3" t="s">
        <v>2523</v>
      </c>
      <c r="D2648" s="31" t="s">
        <v>2670</v>
      </c>
      <c r="E2648" s="23" t="s">
        <v>2524</v>
      </c>
      <c r="F2648" s="24">
        <v>41583</v>
      </c>
      <c r="G2648" s="12">
        <v>3485</v>
      </c>
      <c r="H2648" s="4" t="s">
        <v>2592</v>
      </c>
      <c r="I2648" s="4" t="s">
        <v>105</v>
      </c>
      <c r="J2648" s="16">
        <v>2666</v>
      </c>
      <c r="K2648" s="16">
        <v>-2665.9966666666669</v>
      </c>
      <c r="L2648" s="9">
        <v>0</v>
      </c>
      <c r="M2648" s="9">
        <v>0</v>
      </c>
      <c r="N2648" s="9">
        <v>0</v>
      </c>
      <c r="O2648" s="53">
        <f>SUM(J2648:N2648)</f>
        <v>3.333333333102928E-3</v>
      </c>
    </row>
    <row r="2649" spans="2:15" x14ac:dyDescent="0.25">
      <c r="B2649" s="51" t="s">
        <v>21</v>
      </c>
      <c r="C2649" s="3" t="s">
        <v>2523</v>
      </c>
      <c r="D2649" s="31" t="s">
        <v>2670</v>
      </c>
      <c r="E2649" s="23" t="s">
        <v>2524</v>
      </c>
      <c r="F2649" s="24">
        <v>41583</v>
      </c>
      <c r="G2649" s="12">
        <v>3484</v>
      </c>
      <c r="H2649" s="4" t="s">
        <v>2592</v>
      </c>
      <c r="I2649" s="4" t="s">
        <v>715</v>
      </c>
      <c r="J2649" s="16">
        <v>2666</v>
      </c>
      <c r="K2649" s="16">
        <v>-2665.9966666666669</v>
      </c>
      <c r="L2649" s="9">
        <v>0</v>
      </c>
      <c r="M2649" s="9">
        <v>0</v>
      </c>
      <c r="N2649" s="9">
        <v>0</v>
      </c>
      <c r="O2649" s="53">
        <f>SUM(J2649:N2649)</f>
        <v>3.333333333102928E-3</v>
      </c>
    </row>
    <row r="2650" spans="2:15" x14ac:dyDescent="0.25">
      <c r="B2650" s="51" t="s">
        <v>21</v>
      </c>
      <c r="C2650" s="3" t="s">
        <v>2523</v>
      </c>
      <c r="D2650" s="31" t="s">
        <v>2670</v>
      </c>
      <c r="E2650" s="23" t="s">
        <v>2524</v>
      </c>
      <c r="F2650" s="25">
        <v>41583</v>
      </c>
      <c r="G2650" s="8" t="s">
        <v>2593</v>
      </c>
      <c r="H2650" s="7" t="s">
        <v>2592</v>
      </c>
      <c r="I2650" s="7" t="s">
        <v>217</v>
      </c>
      <c r="J2650" s="16">
        <v>2666</v>
      </c>
      <c r="K2650" s="16">
        <v>-2665.9966666666669</v>
      </c>
      <c r="L2650" s="9">
        <v>0</v>
      </c>
      <c r="M2650" s="9">
        <v>0</v>
      </c>
      <c r="N2650" s="9">
        <v>0</v>
      </c>
      <c r="O2650" s="53">
        <f>SUM(J2650:N2650)</f>
        <v>3.333333333102928E-3</v>
      </c>
    </row>
    <row r="2651" spans="2:15" x14ac:dyDescent="0.25">
      <c r="B2651" s="51" t="s">
        <v>21</v>
      </c>
      <c r="C2651" s="3" t="s">
        <v>2523</v>
      </c>
      <c r="D2651" s="31" t="s">
        <v>2670</v>
      </c>
      <c r="E2651" s="23" t="s">
        <v>2524</v>
      </c>
      <c r="F2651" s="25">
        <v>41939</v>
      </c>
      <c r="G2651" s="8">
        <v>3638</v>
      </c>
      <c r="H2651" s="7" t="s">
        <v>2594</v>
      </c>
      <c r="I2651" s="7" t="s">
        <v>217</v>
      </c>
      <c r="J2651" s="16">
        <v>2770</v>
      </c>
      <c r="K2651" s="16">
        <v>-1246.0586700000003</v>
      </c>
      <c r="L2651" s="9">
        <v>0</v>
      </c>
      <c r="M2651" s="9">
        <v>0</v>
      </c>
      <c r="N2651" s="9">
        <v>138.54</v>
      </c>
      <c r="O2651" s="53">
        <f>SUM(J2651:N2651)</f>
        <v>1662.4813299999996</v>
      </c>
    </row>
    <row r="2652" spans="2:15" x14ac:dyDescent="0.25">
      <c r="B2652" s="51" t="s">
        <v>21</v>
      </c>
      <c r="C2652" s="3" t="s">
        <v>2523</v>
      </c>
      <c r="D2652" s="31" t="s">
        <v>2670</v>
      </c>
      <c r="E2652" s="23" t="s">
        <v>2524</v>
      </c>
      <c r="F2652" s="24">
        <v>42874</v>
      </c>
      <c r="G2652" s="12">
        <v>3569</v>
      </c>
      <c r="H2652" s="4" t="s">
        <v>2595</v>
      </c>
      <c r="I2652" s="4" t="s">
        <v>85</v>
      </c>
      <c r="J2652" s="16">
        <v>4256.7700000000004</v>
      </c>
      <c r="K2652" s="16">
        <v>-3152.1866397500003</v>
      </c>
      <c r="L2652" s="9">
        <v>0</v>
      </c>
      <c r="M2652" s="9">
        <v>0</v>
      </c>
      <c r="N2652" s="9">
        <f>(J2652*1.6667%)*-1</f>
        <v>-70.947585590000017</v>
      </c>
      <c r="O2652" s="53">
        <f>SUM(J2652:N2652)</f>
        <v>1033.6357746600002</v>
      </c>
    </row>
    <row r="2653" spans="2:15" x14ac:dyDescent="0.25">
      <c r="B2653" s="51" t="s">
        <v>21</v>
      </c>
      <c r="C2653" s="3" t="s">
        <v>2523</v>
      </c>
      <c r="D2653" s="31" t="s">
        <v>2670</v>
      </c>
      <c r="E2653" s="23" t="s">
        <v>2524</v>
      </c>
      <c r="F2653" s="24">
        <v>43018</v>
      </c>
      <c r="G2653" s="12">
        <v>3506</v>
      </c>
      <c r="H2653" s="4" t="s">
        <v>2596</v>
      </c>
      <c r="I2653" s="4" t="s">
        <v>85</v>
      </c>
      <c r="J2653" s="16">
        <v>2507</v>
      </c>
      <c r="K2653" s="16">
        <v>-1658.6442250000002</v>
      </c>
      <c r="L2653" s="9">
        <v>0</v>
      </c>
      <c r="M2653" s="9">
        <v>0</v>
      </c>
      <c r="N2653" s="9">
        <f>(J2653*1.6667%)*-1</f>
        <v>-41.784169000000006</v>
      </c>
      <c r="O2653" s="53">
        <f>SUM(J2653:N2653)</f>
        <v>806.57160599999975</v>
      </c>
    </row>
    <row r="2654" spans="2:15" x14ac:dyDescent="0.25">
      <c r="B2654" s="51" t="s">
        <v>21</v>
      </c>
      <c r="C2654" s="3" t="s">
        <v>2523</v>
      </c>
      <c r="D2654" s="31" t="s">
        <v>2670</v>
      </c>
      <c r="E2654" s="23" t="s">
        <v>2524</v>
      </c>
      <c r="F2654" s="24">
        <v>43018</v>
      </c>
      <c r="G2654" s="12">
        <v>3525</v>
      </c>
      <c r="H2654" s="4" t="s">
        <v>2597</v>
      </c>
      <c r="I2654" s="4" t="s">
        <v>83</v>
      </c>
      <c r="J2654" s="16">
        <v>487</v>
      </c>
      <c r="K2654" s="16">
        <v>-322.20072499999992</v>
      </c>
      <c r="L2654" s="9">
        <v>0</v>
      </c>
      <c r="M2654" s="9">
        <v>0</v>
      </c>
      <c r="N2654" s="9">
        <f>(J2654*1.6667%)*-1</f>
        <v>-8.116829000000001</v>
      </c>
      <c r="O2654" s="53">
        <f>SUM(J2654:N2654)</f>
        <v>156.68244600000008</v>
      </c>
    </row>
    <row r="2655" spans="2:15" x14ac:dyDescent="0.25">
      <c r="B2655" s="51" t="s">
        <v>21</v>
      </c>
      <c r="C2655" s="3" t="s">
        <v>2523</v>
      </c>
      <c r="D2655" s="31" t="s">
        <v>2670</v>
      </c>
      <c r="E2655" s="23" t="s">
        <v>2524</v>
      </c>
      <c r="F2655" s="24">
        <v>43018</v>
      </c>
      <c r="G2655" s="12">
        <v>3545</v>
      </c>
      <c r="H2655" s="4" t="s">
        <v>2597</v>
      </c>
      <c r="I2655" s="4" t="s">
        <v>27</v>
      </c>
      <c r="J2655" s="16">
        <v>487</v>
      </c>
      <c r="K2655" s="16">
        <v>-322.20072499999992</v>
      </c>
      <c r="L2655" s="9">
        <v>0</v>
      </c>
      <c r="M2655" s="9">
        <v>0</v>
      </c>
      <c r="N2655" s="9">
        <f>(J2655*1.6667%)*-1</f>
        <v>-8.116829000000001</v>
      </c>
      <c r="O2655" s="53">
        <f>SUM(J2655:N2655)</f>
        <v>156.68244600000008</v>
      </c>
    </row>
    <row r="2656" spans="2:15" x14ac:dyDescent="0.25">
      <c r="B2656" s="51" t="s">
        <v>21</v>
      </c>
      <c r="C2656" s="3" t="s">
        <v>2523</v>
      </c>
      <c r="D2656" s="31" t="s">
        <v>2670</v>
      </c>
      <c r="E2656" s="23" t="s">
        <v>2524</v>
      </c>
      <c r="F2656" s="24">
        <v>43018</v>
      </c>
      <c r="G2656" s="12">
        <v>3524</v>
      </c>
      <c r="H2656" s="4" t="s">
        <v>2596</v>
      </c>
      <c r="I2656" s="4" t="s">
        <v>217</v>
      </c>
      <c r="J2656" s="16">
        <v>2507</v>
      </c>
      <c r="K2656" s="16">
        <v>-1658.6442250000002</v>
      </c>
      <c r="L2656" s="9">
        <v>0</v>
      </c>
      <c r="M2656" s="9">
        <v>0</v>
      </c>
      <c r="N2656" s="9">
        <f>(J2656*1.6667%)*-1</f>
        <v>-41.784169000000006</v>
      </c>
      <c r="O2656" s="53">
        <f>SUM(J2656:N2656)</f>
        <v>806.57160599999975</v>
      </c>
    </row>
    <row r="2657" spans="2:15" x14ac:dyDescent="0.25">
      <c r="B2657" s="51" t="s">
        <v>21</v>
      </c>
      <c r="C2657" s="3" t="s">
        <v>2523</v>
      </c>
      <c r="D2657" s="31" t="s">
        <v>2670</v>
      </c>
      <c r="E2657" s="23" t="s">
        <v>2524</v>
      </c>
      <c r="F2657" s="24">
        <v>43018</v>
      </c>
      <c r="G2657" s="12">
        <v>3540</v>
      </c>
      <c r="H2657" s="4" t="s">
        <v>2596</v>
      </c>
      <c r="I2657" s="4" t="s">
        <v>160</v>
      </c>
      <c r="J2657" s="16">
        <v>2507</v>
      </c>
      <c r="K2657" s="16">
        <v>-1658.6442250000002</v>
      </c>
      <c r="L2657" s="9">
        <v>0</v>
      </c>
      <c r="M2657" s="9">
        <v>0</v>
      </c>
      <c r="N2657" s="9">
        <f>(J2657*1.6667%)*-1</f>
        <v>-41.784169000000006</v>
      </c>
      <c r="O2657" s="53">
        <f>SUM(J2657:N2657)</f>
        <v>806.57160599999975</v>
      </c>
    </row>
    <row r="2658" spans="2:15" x14ac:dyDescent="0.25">
      <c r="B2658" s="51" t="s">
        <v>21</v>
      </c>
      <c r="C2658" s="3" t="s">
        <v>2523</v>
      </c>
      <c r="D2658" s="31" t="s">
        <v>2670</v>
      </c>
      <c r="E2658" s="23" t="s">
        <v>2524</v>
      </c>
      <c r="F2658" s="24">
        <v>43018</v>
      </c>
      <c r="G2658" s="12">
        <v>3515</v>
      </c>
      <c r="H2658" s="4" t="s">
        <v>2597</v>
      </c>
      <c r="I2658" s="4" t="s">
        <v>60</v>
      </c>
      <c r="J2658" s="16">
        <v>487</v>
      </c>
      <c r="K2658" s="16">
        <v>-322.20072499999992</v>
      </c>
      <c r="L2658" s="9">
        <v>0</v>
      </c>
      <c r="M2658" s="9">
        <v>0</v>
      </c>
      <c r="N2658" s="9">
        <f>(J2658*1.6667%)*-1</f>
        <v>-8.116829000000001</v>
      </c>
      <c r="O2658" s="53">
        <f>SUM(J2658:N2658)</f>
        <v>156.68244600000008</v>
      </c>
    </row>
    <row r="2659" spans="2:15" x14ac:dyDescent="0.25">
      <c r="B2659" s="51" t="s">
        <v>21</v>
      </c>
      <c r="C2659" s="3" t="s">
        <v>2523</v>
      </c>
      <c r="D2659" s="31" t="s">
        <v>2670</v>
      </c>
      <c r="E2659" s="23" t="s">
        <v>2524</v>
      </c>
      <c r="F2659" s="24">
        <v>43018</v>
      </c>
      <c r="G2659" s="12">
        <v>3536</v>
      </c>
      <c r="H2659" s="4" t="s">
        <v>2596</v>
      </c>
      <c r="I2659" s="4" t="s">
        <v>217</v>
      </c>
      <c r="J2659" s="16">
        <v>2507</v>
      </c>
      <c r="K2659" s="16">
        <v>-1658.6442250000002</v>
      </c>
      <c r="L2659" s="9">
        <v>0</v>
      </c>
      <c r="M2659" s="9">
        <v>0</v>
      </c>
      <c r="N2659" s="9">
        <f>(J2659*1.6667%)*-1</f>
        <v>-41.784169000000006</v>
      </c>
      <c r="O2659" s="53">
        <f>SUM(J2659:N2659)</f>
        <v>806.57160599999975</v>
      </c>
    </row>
    <row r="2660" spans="2:15" x14ac:dyDescent="0.25">
      <c r="B2660" s="51" t="s">
        <v>21</v>
      </c>
      <c r="C2660" s="3" t="s">
        <v>2523</v>
      </c>
      <c r="D2660" s="31" t="s">
        <v>2670</v>
      </c>
      <c r="E2660" s="23" t="s">
        <v>2524</v>
      </c>
      <c r="F2660" s="24">
        <v>43018</v>
      </c>
      <c r="G2660" s="12">
        <v>3559</v>
      </c>
      <c r="H2660" s="4" t="s">
        <v>2597</v>
      </c>
      <c r="I2660" s="4" t="s">
        <v>85</v>
      </c>
      <c r="J2660" s="16">
        <v>487</v>
      </c>
      <c r="K2660" s="16">
        <v>-322.20072499999992</v>
      </c>
      <c r="L2660" s="9">
        <v>0</v>
      </c>
      <c r="M2660" s="9">
        <v>0</v>
      </c>
      <c r="N2660" s="9">
        <f>(J2660*1.6667%)*-1</f>
        <v>-8.116829000000001</v>
      </c>
      <c r="O2660" s="53">
        <f>SUM(J2660:N2660)</f>
        <v>156.68244600000008</v>
      </c>
    </row>
    <row r="2661" spans="2:15" x14ac:dyDescent="0.25">
      <c r="B2661" s="51" t="s">
        <v>21</v>
      </c>
      <c r="C2661" s="3" t="s">
        <v>2523</v>
      </c>
      <c r="D2661" s="31" t="s">
        <v>2670</v>
      </c>
      <c r="E2661" s="23" t="s">
        <v>2524</v>
      </c>
      <c r="F2661" s="24">
        <v>43018</v>
      </c>
      <c r="G2661" s="12">
        <v>3519</v>
      </c>
      <c r="H2661" s="4" t="s">
        <v>2597</v>
      </c>
      <c r="I2661" s="4" t="s">
        <v>44</v>
      </c>
      <c r="J2661" s="16">
        <v>487</v>
      </c>
      <c r="K2661" s="16">
        <v>-322.20072499999992</v>
      </c>
      <c r="L2661" s="9">
        <v>0</v>
      </c>
      <c r="M2661" s="9">
        <v>0</v>
      </c>
      <c r="N2661" s="9">
        <f>(J2661*1.6667%)*-1</f>
        <v>-8.116829000000001</v>
      </c>
      <c r="O2661" s="53">
        <f>SUM(J2661:N2661)</f>
        <v>156.68244600000008</v>
      </c>
    </row>
    <row r="2662" spans="2:15" x14ac:dyDescent="0.25">
      <c r="B2662" s="51" t="s">
        <v>21</v>
      </c>
      <c r="C2662" s="3" t="s">
        <v>2523</v>
      </c>
      <c r="D2662" s="31" t="s">
        <v>2670</v>
      </c>
      <c r="E2662" s="23" t="s">
        <v>2524</v>
      </c>
      <c r="F2662" s="24">
        <v>43018</v>
      </c>
      <c r="G2662" s="12">
        <v>3556</v>
      </c>
      <c r="H2662" s="4" t="s">
        <v>2596</v>
      </c>
      <c r="I2662" s="4" t="s">
        <v>218</v>
      </c>
      <c r="J2662" s="16">
        <v>2507</v>
      </c>
      <c r="K2662" s="16">
        <v>-1658.6442250000002</v>
      </c>
      <c r="L2662" s="9">
        <v>0</v>
      </c>
      <c r="M2662" s="9">
        <v>0</v>
      </c>
      <c r="N2662" s="9">
        <f>(J2662*1.6667%)*-1</f>
        <v>-41.784169000000006</v>
      </c>
      <c r="O2662" s="53">
        <f>SUM(J2662:N2662)</f>
        <v>806.57160599999975</v>
      </c>
    </row>
    <row r="2663" spans="2:15" x14ac:dyDescent="0.25">
      <c r="B2663" s="51" t="s">
        <v>21</v>
      </c>
      <c r="C2663" s="3" t="s">
        <v>2523</v>
      </c>
      <c r="D2663" s="31" t="s">
        <v>2670</v>
      </c>
      <c r="E2663" s="23" t="s">
        <v>2524</v>
      </c>
      <c r="F2663" s="24">
        <v>43018</v>
      </c>
      <c r="G2663" s="12">
        <v>3514</v>
      </c>
      <c r="H2663" s="4" t="s">
        <v>2596</v>
      </c>
      <c r="I2663" s="4" t="s">
        <v>227</v>
      </c>
      <c r="J2663" s="16">
        <v>2507</v>
      </c>
      <c r="K2663" s="16">
        <v>-1658.6442250000002</v>
      </c>
      <c r="L2663" s="9">
        <v>0</v>
      </c>
      <c r="M2663" s="9">
        <v>0</v>
      </c>
      <c r="N2663" s="9">
        <f>(J2663*1.6667%)*-1</f>
        <v>-41.784169000000006</v>
      </c>
      <c r="O2663" s="53">
        <f>SUM(J2663:N2663)</f>
        <v>806.57160599999975</v>
      </c>
    </row>
    <row r="2664" spans="2:15" x14ac:dyDescent="0.25">
      <c r="B2664" s="51" t="s">
        <v>21</v>
      </c>
      <c r="C2664" s="3" t="s">
        <v>2523</v>
      </c>
      <c r="D2664" s="31" t="s">
        <v>2670</v>
      </c>
      <c r="E2664" s="23" t="s">
        <v>2524</v>
      </c>
      <c r="F2664" s="24">
        <v>43018</v>
      </c>
      <c r="G2664" s="12">
        <v>3531</v>
      </c>
      <c r="H2664" s="4" t="s">
        <v>2597</v>
      </c>
      <c r="I2664" s="4" t="s">
        <v>217</v>
      </c>
      <c r="J2664" s="16">
        <v>487</v>
      </c>
      <c r="K2664" s="16">
        <v>-322.20072499999992</v>
      </c>
      <c r="L2664" s="9">
        <v>0</v>
      </c>
      <c r="M2664" s="9">
        <v>0</v>
      </c>
      <c r="N2664" s="9">
        <f>(J2664*1.6667%)*-1</f>
        <v>-8.116829000000001</v>
      </c>
      <c r="O2664" s="53">
        <f>SUM(J2664:N2664)</f>
        <v>156.68244600000008</v>
      </c>
    </row>
    <row r="2665" spans="2:15" x14ac:dyDescent="0.25">
      <c r="B2665" s="51" t="s">
        <v>21</v>
      </c>
      <c r="C2665" s="3" t="s">
        <v>2523</v>
      </c>
      <c r="D2665" s="31" t="s">
        <v>2670</v>
      </c>
      <c r="E2665" s="23" t="s">
        <v>2524</v>
      </c>
      <c r="F2665" s="24">
        <v>43018</v>
      </c>
      <c r="G2665" s="12">
        <v>3548</v>
      </c>
      <c r="H2665" s="4" t="s">
        <v>2596</v>
      </c>
      <c r="I2665" s="4" t="s">
        <v>65</v>
      </c>
      <c r="J2665" s="16">
        <v>2507</v>
      </c>
      <c r="K2665" s="16">
        <v>-1658.6442250000002</v>
      </c>
      <c r="L2665" s="9">
        <v>0</v>
      </c>
      <c r="M2665" s="9">
        <v>0</v>
      </c>
      <c r="N2665" s="9">
        <f>(J2665*1.6667%)*-1</f>
        <v>-41.784169000000006</v>
      </c>
      <c r="O2665" s="53">
        <f>SUM(J2665:N2665)</f>
        <v>806.57160599999975</v>
      </c>
    </row>
    <row r="2666" spans="2:15" x14ac:dyDescent="0.25">
      <c r="B2666" s="51" t="s">
        <v>21</v>
      </c>
      <c r="C2666" s="3" t="s">
        <v>2523</v>
      </c>
      <c r="D2666" s="31" t="s">
        <v>2670</v>
      </c>
      <c r="E2666" s="23" t="s">
        <v>2524</v>
      </c>
      <c r="F2666" s="24">
        <v>43018</v>
      </c>
      <c r="G2666" s="12">
        <v>3533</v>
      </c>
      <c r="H2666" s="4" t="s">
        <v>2597</v>
      </c>
      <c r="I2666" s="4" t="s">
        <v>85</v>
      </c>
      <c r="J2666" s="16">
        <v>487</v>
      </c>
      <c r="K2666" s="16">
        <v>-322.20072499999992</v>
      </c>
      <c r="L2666" s="9">
        <v>0</v>
      </c>
      <c r="M2666" s="9">
        <v>0</v>
      </c>
      <c r="N2666" s="9">
        <f>(J2666*1.6667%)*-1</f>
        <v>-8.116829000000001</v>
      </c>
      <c r="O2666" s="53">
        <f>SUM(J2666:N2666)</f>
        <v>156.68244600000008</v>
      </c>
    </row>
    <row r="2667" spans="2:15" x14ac:dyDescent="0.25">
      <c r="B2667" s="51" t="s">
        <v>21</v>
      </c>
      <c r="C2667" s="3" t="s">
        <v>2523</v>
      </c>
      <c r="D2667" s="31" t="s">
        <v>2670</v>
      </c>
      <c r="E2667" s="23" t="s">
        <v>2524</v>
      </c>
      <c r="F2667" s="24">
        <v>43018</v>
      </c>
      <c r="G2667" s="12">
        <v>3513</v>
      </c>
      <c r="H2667" s="4" t="s">
        <v>2597</v>
      </c>
      <c r="I2667" s="4" t="s">
        <v>224</v>
      </c>
      <c r="J2667" s="16">
        <v>487</v>
      </c>
      <c r="K2667" s="16">
        <v>-322.20072499999992</v>
      </c>
      <c r="L2667" s="9">
        <v>0</v>
      </c>
      <c r="M2667" s="9">
        <v>0</v>
      </c>
      <c r="N2667" s="9">
        <f>(J2667*1.6667%)*-1</f>
        <v>-8.116829000000001</v>
      </c>
      <c r="O2667" s="53">
        <f>SUM(J2667:N2667)</f>
        <v>156.68244600000008</v>
      </c>
    </row>
    <row r="2668" spans="2:15" x14ac:dyDescent="0.25">
      <c r="B2668" s="51" t="s">
        <v>21</v>
      </c>
      <c r="C2668" s="3" t="s">
        <v>2523</v>
      </c>
      <c r="D2668" s="31" t="s">
        <v>2670</v>
      </c>
      <c r="E2668" s="23" t="s">
        <v>2524</v>
      </c>
      <c r="F2668" s="24">
        <v>43018</v>
      </c>
      <c r="G2668" s="12">
        <v>3516</v>
      </c>
      <c r="H2668" s="4" t="s">
        <v>2596</v>
      </c>
      <c r="I2668" s="4" t="s">
        <v>227</v>
      </c>
      <c r="J2668" s="16">
        <v>2507</v>
      </c>
      <c r="K2668" s="16">
        <v>-1658.6442250000002</v>
      </c>
      <c r="L2668" s="9">
        <v>0</v>
      </c>
      <c r="M2668" s="9">
        <v>0</v>
      </c>
      <c r="N2668" s="9">
        <f>(J2668*1.6667%)*-1</f>
        <v>-41.784169000000006</v>
      </c>
      <c r="O2668" s="53">
        <f>SUM(J2668:N2668)</f>
        <v>806.57160599999975</v>
      </c>
    </row>
    <row r="2669" spans="2:15" x14ac:dyDescent="0.25">
      <c r="B2669" s="51" t="s">
        <v>21</v>
      </c>
      <c r="C2669" s="3" t="s">
        <v>2523</v>
      </c>
      <c r="D2669" s="31" t="s">
        <v>2670</v>
      </c>
      <c r="E2669" s="23" t="s">
        <v>2524</v>
      </c>
      <c r="F2669" s="24">
        <v>43018</v>
      </c>
      <c r="G2669" s="12">
        <v>3528</v>
      </c>
      <c r="H2669" s="4" t="s">
        <v>2596</v>
      </c>
      <c r="I2669" s="4" t="s">
        <v>60</v>
      </c>
      <c r="J2669" s="16">
        <v>2507</v>
      </c>
      <c r="K2669" s="16">
        <v>-1658.6442250000002</v>
      </c>
      <c r="L2669" s="9">
        <v>0</v>
      </c>
      <c r="M2669" s="9">
        <v>0</v>
      </c>
      <c r="N2669" s="9">
        <f>(J2669*1.6667%)*-1</f>
        <v>-41.784169000000006</v>
      </c>
      <c r="O2669" s="53">
        <f>SUM(J2669:N2669)</f>
        <v>806.57160599999975</v>
      </c>
    </row>
    <row r="2670" spans="2:15" x14ac:dyDescent="0.25">
      <c r="B2670" s="51" t="s">
        <v>21</v>
      </c>
      <c r="C2670" s="3" t="s">
        <v>2523</v>
      </c>
      <c r="D2670" s="31" t="s">
        <v>2670</v>
      </c>
      <c r="E2670" s="23" t="s">
        <v>2524</v>
      </c>
      <c r="F2670" s="24">
        <v>43018</v>
      </c>
      <c r="G2670" s="12">
        <v>3546</v>
      </c>
      <c r="H2670" s="4" t="s">
        <v>2596</v>
      </c>
      <c r="I2670" s="4" t="s">
        <v>217</v>
      </c>
      <c r="J2670" s="16">
        <v>2507</v>
      </c>
      <c r="K2670" s="16">
        <v>-1658.6442250000002</v>
      </c>
      <c r="L2670" s="9">
        <v>0</v>
      </c>
      <c r="M2670" s="9">
        <v>0</v>
      </c>
      <c r="N2670" s="9">
        <f>(J2670*1.6667%)*-1</f>
        <v>-41.784169000000006</v>
      </c>
      <c r="O2670" s="53">
        <f>SUM(J2670:N2670)</f>
        <v>806.57160599999975</v>
      </c>
    </row>
    <row r="2671" spans="2:15" x14ac:dyDescent="0.25">
      <c r="B2671" s="51" t="s">
        <v>21</v>
      </c>
      <c r="C2671" s="3" t="s">
        <v>2523</v>
      </c>
      <c r="D2671" s="31" t="s">
        <v>2670</v>
      </c>
      <c r="E2671" s="23" t="s">
        <v>2524</v>
      </c>
      <c r="F2671" s="24">
        <v>43018</v>
      </c>
      <c r="G2671" s="12">
        <v>3538</v>
      </c>
      <c r="H2671" s="4" t="s">
        <v>2596</v>
      </c>
      <c r="I2671" s="4" t="s">
        <v>51</v>
      </c>
      <c r="J2671" s="16">
        <v>2507</v>
      </c>
      <c r="K2671" s="16">
        <v>-1658.6442250000002</v>
      </c>
      <c r="L2671" s="9">
        <v>0</v>
      </c>
      <c r="M2671" s="9">
        <v>0</v>
      </c>
      <c r="N2671" s="9">
        <f>(J2671*1.6667%)*-1</f>
        <v>-41.784169000000006</v>
      </c>
      <c r="O2671" s="53">
        <f>SUM(J2671:N2671)</f>
        <v>806.57160599999975</v>
      </c>
    </row>
    <row r="2672" spans="2:15" x14ac:dyDescent="0.25">
      <c r="B2672" s="51" t="s">
        <v>21</v>
      </c>
      <c r="C2672" s="3" t="s">
        <v>2523</v>
      </c>
      <c r="D2672" s="31" t="s">
        <v>2670</v>
      </c>
      <c r="E2672" s="23" t="s">
        <v>2524</v>
      </c>
      <c r="F2672" s="24">
        <v>43018</v>
      </c>
      <c r="G2672" s="12">
        <v>3552</v>
      </c>
      <c r="H2672" s="4" t="s">
        <v>2596</v>
      </c>
      <c r="I2672" s="4" t="s">
        <v>85</v>
      </c>
      <c r="J2672" s="16">
        <v>2507</v>
      </c>
      <c r="K2672" s="16">
        <v>-1658.6442250000002</v>
      </c>
      <c r="L2672" s="9">
        <v>0</v>
      </c>
      <c r="M2672" s="9">
        <v>0</v>
      </c>
      <c r="N2672" s="9">
        <f>(J2672*1.6667%)*-1</f>
        <v>-41.784169000000006</v>
      </c>
      <c r="O2672" s="53">
        <f>SUM(J2672:N2672)</f>
        <v>806.57160599999975</v>
      </c>
    </row>
    <row r="2673" spans="2:15" x14ac:dyDescent="0.25">
      <c r="B2673" s="51" t="s">
        <v>21</v>
      </c>
      <c r="C2673" s="3" t="s">
        <v>2523</v>
      </c>
      <c r="D2673" s="31" t="s">
        <v>2670</v>
      </c>
      <c r="E2673" s="23" t="s">
        <v>2524</v>
      </c>
      <c r="F2673" s="24">
        <v>43018</v>
      </c>
      <c r="G2673" s="12">
        <v>3551</v>
      </c>
      <c r="H2673" s="4" t="s">
        <v>2597</v>
      </c>
      <c r="I2673" s="4" t="s">
        <v>85</v>
      </c>
      <c r="J2673" s="16">
        <v>487</v>
      </c>
      <c r="K2673" s="16">
        <v>-322.20072499999992</v>
      </c>
      <c r="L2673" s="9">
        <v>0</v>
      </c>
      <c r="M2673" s="9">
        <v>0</v>
      </c>
      <c r="N2673" s="9">
        <f>(J2673*1.6667%)*-1</f>
        <v>-8.116829000000001</v>
      </c>
      <c r="O2673" s="53">
        <f>SUM(J2673:N2673)</f>
        <v>156.68244600000008</v>
      </c>
    </row>
    <row r="2674" spans="2:15" x14ac:dyDescent="0.25">
      <c r="B2674" s="51" t="s">
        <v>21</v>
      </c>
      <c r="C2674" s="3" t="s">
        <v>2523</v>
      </c>
      <c r="D2674" s="31" t="s">
        <v>2670</v>
      </c>
      <c r="E2674" s="23" t="s">
        <v>2524</v>
      </c>
      <c r="F2674" s="24">
        <v>43018</v>
      </c>
      <c r="G2674" s="12">
        <v>3510</v>
      </c>
      <c r="H2674" s="4" t="s">
        <v>2596</v>
      </c>
      <c r="I2674" s="4" t="s">
        <v>2564</v>
      </c>
      <c r="J2674" s="16">
        <v>2507</v>
      </c>
      <c r="K2674" s="16">
        <v>-1658.6442250000002</v>
      </c>
      <c r="L2674" s="9">
        <v>0</v>
      </c>
      <c r="M2674" s="9">
        <v>0</v>
      </c>
      <c r="N2674" s="9">
        <f>(J2674*1.6667%)*-1</f>
        <v>-41.784169000000006</v>
      </c>
      <c r="O2674" s="53">
        <f>SUM(J2674:N2674)</f>
        <v>806.57160599999975</v>
      </c>
    </row>
    <row r="2675" spans="2:15" x14ac:dyDescent="0.25">
      <c r="B2675" s="51" t="s">
        <v>21</v>
      </c>
      <c r="C2675" s="3" t="s">
        <v>2523</v>
      </c>
      <c r="D2675" s="31" t="s">
        <v>2670</v>
      </c>
      <c r="E2675" s="23" t="s">
        <v>2524</v>
      </c>
      <c r="F2675" s="24">
        <v>43018</v>
      </c>
      <c r="G2675" s="12">
        <v>3518</v>
      </c>
      <c r="H2675" s="4" t="s">
        <v>2596</v>
      </c>
      <c r="I2675" s="4" t="s">
        <v>217</v>
      </c>
      <c r="J2675" s="16">
        <v>2507</v>
      </c>
      <c r="K2675" s="16">
        <v>-1658.6442250000002</v>
      </c>
      <c r="L2675" s="9">
        <v>0</v>
      </c>
      <c r="M2675" s="9">
        <v>0</v>
      </c>
      <c r="N2675" s="9">
        <f>(J2675*1.6667%)*-1</f>
        <v>-41.784169000000006</v>
      </c>
      <c r="O2675" s="53">
        <f>SUM(J2675:N2675)</f>
        <v>806.57160599999975</v>
      </c>
    </row>
    <row r="2676" spans="2:15" x14ac:dyDescent="0.25">
      <c r="B2676" s="51" t="s">
        <v>21</v>
      </c>
      <c r="C2676" s="3" t="s">
        <v>2523</v>
      </c>
      <c r="D2676" s="31" t="s">
        <v>2670</v>
      </c>
      <c r="E2676" s="23" t="s">
        <v>2524</v>
      </c>
      <c r="F2676" s="24">
        <v>43018</v>
      </c>
      <c r="G2676" s="12">
        <v>3563</v>
      </c>
      <c r="H2676" s="4" t="s">
        <v>2597</v>
      </c>
      <c r="I2676" s="4" t="s">
        <v>65</v>
      </c>
      <c r="J2676" s="16">
        <v>487</v>
      </c>
      <c r="K2676" s="16">
        <v>-322.20072499999992</v>
      </c>
      <c r="L2676" s="9">
        <v>0</v>
      </c>
      <c r="M2676" s="9">
        <v>0</v>
      </c>
      <c r="N2676" s="9">
        <f>(J2676*1.6667%)*-1</f>
        <v>-8.116829000000001</v>
      </c>
      <c r="O2676" s="53">
        <f>SUM(J2676:N2676)</f>
        <v>156.68244600000008</v>
      </c>
    </row>
    <row r="2677" spans="2:15" x14ac:dyDescent="0.25">
      <c r="B2677" s="51" t="s">
        <v>21</v>
      </c>
      <c r="C2677" s="3" t="s">
        <v>2523</v>
      </c>
      <c r="D2677" s="31" t="s">
        <v>2670</v>
      </c>
      <c r="E2677" s="23" t="s">
        <v>2524</v>
      </c>
      <c r="F2677" s="24">
        <v>43018</v>
      </c>
      <c r="G2677" s="12">
        <v>3555</v>
      </c>
      <c r="H2677" s="4" t="s">
        <v>2597</v>
      </c>
      <c r="I2677" s="4" t="s">
        <v>75</v>
      </c>
      <c r="J2677" s="16">
        <v>487</v>
      </c>
      <c r="K2677" s="16">
        <v>-322.20072499999992</v>
      </c>
      <c r="L2677" s="9">
        <v>0</v>
      </c>
      <c r="M2677" s="9">
        <v>0</v>
      </c>
      <c r="N2677" s="9">
        <f>(J2677*1.6667%)*-1</f>
        <v>-8.116829000000001</v>
      </c>
      <c r="O2677" s="53">
        <f>SUM(J2677:N2677)</f>
        <v>156.68244600000008</v>
      </c>
    </row>
    <row r="2678" spans="2:15" x14ac:dyDescent="0.25">
      <c r="B2678" s="51" t="s">
        <v>21</v>
      </c>
      <c r="C2678" s="3" t="s">
        <v>2523</v>
      </c>
      <c r="D2678" s="31" t="s">
        <v>2670</v>
      </c>
      <c r="E2678" s="23" t="s">
        <v>2524</v>
      </c>
      <c r="F2678" s="24">
        <v>43018</v>
      </c>
      <c r="G2678" s="12">
        <v>3541</v>
      </c>
      <c r="H2678" s="4" t="s">
        <v>2597</v>
      </c>
      <c r="I2678" s="4" t="s">
        <v>2564</v>
      </c>
      <c r="J2678" s="16">
        <v>487</v>
      </c>
      <c r="K2678" s="16">
        <v>-322.20072499999992</v>
      </c>
      <c r="L2678" s="9">
        <v>0</v>
      </c>
      <c r="M2678" s="9">
        <v>0</v>
      </c>
      <c r="N2678" s="9">
        <f>(J2678*1.6667%)*-1</f>
        <v>-8.116829000000001</v>
      </c>
      <c r="O2678" s="53">
        <f>SUM(J2678:N2678)</f>
        <v>156.68244600000008</v>
      </c>
    </row>
    <row r="2679" spans="2:15" x14ac:dyDescent="0.25">
      <c r="B2679" s="51" t="s">
        <v>21</v>
      </c>
      <c r="C2679" s="3" t="s">
        <v>2523</v>
      </c>
      <c r="D2679" s="31" t="s">
        <v>2670</v>
      </c>
      <c r="E2679" s="23" t="s">
        <v>2524</v>
      </c>
      <c r="F2679" s="24">
        <v>43018</v>
      </c>
      <c r="G2679" s="12">
        <v>3523</v>
      </c>
      <c r="H2679" s="4" t="s">
        <v>2597</v>
      </c>
      <c r="I2679" s="4" t="s">
        <v>160</v>
      </c>
      <c r="J2679" s="16">
        <v>487</v>
      </c>
      <c r="K2679" s="16">
        <v>-322.20072499999992</v>
      </c>
      <c r="L2679" s="9">
        <v>0</v>
      </c>
      <c r="M2679" s="9">
        <v>0</v>
      </c>
      <c r="N2679" s="9">
        <f>(J2679*1.6667%)*-1</f>
        <v>-8.116829000000001</v>
      </c>
      <c r="O2679" s="53">
        <f>SUM(J2679:N2679)</f>
        <v>156.68244600000008</v>
      </c>
    </row>
    <row r="2680" spans="2:15" x14ac:dyDescent="0.25">
      <c r="B2680" s="51" t="s">
        <v>21</v>
      </c>
      <c r="C2680" s="3" t="s">
        <v>2523</v>
      </c>
      <c r="D2680" s="31" t="s">
        <v>2670</v>
      </c>
      <c r="E2680" s="23" t="s">
        <v>2524</v>
      </c>
      <c r="F2680" s="24">
        <v>43018</v>
      </c>
      <c r="G2680" s="12">
        <v>3500</v>
      </c>
      <c r="H2680" s="4" t="s">
        <v>2598</v>
      </c>
      <c r="I2680" s="4" t="s">
        <v>64</v>
      </c>
      <c r="J2680" s="16">
        <v>2507</v>
      </c>
      <c r="K2680" s="16">
        <v>-1658.6442250000002</v>
      </c>
      <c r="L2680" s="9">
        <v>0</v>
      </c>
      <c r="M2680" s="9">
        <v>0</v>
      </c>
      <c r="N2680" s="9">
        <f>(J2680*1.6667%)*-1</f>
        <v>-41.784169000000006</v>
      </c>
      <c r="O2680" s="53">
        <f>SUM(J2680:N2680)</f>
        <v>806.57160599999975</v>
      </c>
    </row>
    <row r="2681" spans="2:15" x14ac:dyDescent="0.25">
      <c r="B2681" s="51" t="s">
        <v>21</v>
      </c>
      <c r="C2681" s="3" t="s">
        <v>2523</v>
      </c>
      <c r="D2681" s="31" t="s">
        <v>2670</v>
      </c>
      <c r="E2681" s="23" t="s">
        <v>2524</v>
      </c>
      <c r="F2681" s="24">
        <v>43018</v>
      </c>
      <c r="G2681" s="12">
        <v>3511</v>
      </c>
      <c r="H2681" s="4" t="s">
        <v>2597</v>
      </c>
      <c r="I2681" s="4" t="s">
        <v>154</v>
      </c>
      <c r="J2681" s="16">
        <v>487</v>
      </c>
      <c r="K2681" s="16">
        <v>-322.20072499999992</v>
      </c>
      <c r="L2681" s="9">
        <v>0</v>
      </c>
      <c r="M2681" s="9">
        <v>0</v>
      </c>
      <c r="N2681" s="9">
        <f>(J2681*1.6667%)*-1</f>
        <v>-8.116829000000001</v>
      </c>
      <c r="O2681" s="53">
        <f>SUM(J2681:N2681)</f>
        <v>156.68244600000008</v>
      </c>
    </row>
    <row r="2682" spans="2:15" x14ac:dyDescent="0.25">
      <c r="B2682" s="51" t="s">
        <v>21</v>
      </c>
      <c r="C2682" s="3" t="s">
        <v>2523</v>
      </c>
      <c r="D2682" s="31" t="s">
        <v>2670</v>
      </c>
      <c r="E2682" s="23" t="s">
        <v>2524</v>
      </c>
      <c r="F2682" s="24">
        <v>43018</v>
      </c>
      <c r="G2682" s="12">
        <v>3558</v>
      </c>
      <c r="H2682" s="4" t="s">
        <v>2596</v>
      </c>
      <c r="I2682" s="4" t="s">
        <v>219</v>
      </c>
      <c r="J2682" s="16">
        <v>2507</v>
      </c>
      <c r="K2682" s="16">
        <v>-1658.6442250000002</v>
      </c>
      <c r="L2682" s="9">
        <v>0</v>
      </c>
      <c r="M2682" s="9">
        <v>0</v>
      </c>
      <c r="N2682" s="9">
        <f>(J2682*1.6667%)*-1</f>
        <v>-41.784169000000006</v>
      </c>
      <c r="O2682" s="53">
        <f>SUM(J2682:N2682)</f>
        <v>806.57160599999975</v>
      </c>
    </row>
    <row r="2683" spans="2:15" x14ac:dyDescent="0.25">
      <c r="B2683" s="51" t="s">
        <v>21</v>
      </c>
      <c r="C2683" s="3" t="s">
        <v>2523</v>
      </c>
      <c r="D2683" s="31" t="s">
        <v>2670</v>
      </c>
      <c r="E2683" s="23" t="s">
        <v>2524</v>
      </c>
      <c r="F2683" s="24">
        <v>43018</v>
      </c>
      <c r="G2683" s="12">
        <v>3520</v>
      </c>
      <c r="H2683" s="4" t="s">
        <v>2596</v>
      </c>
      <c r="I2683" s="4" t="s">
        <v>383</v>
      </c>
      <c r="J2683" s="16">
        <v>2507</v>
      </c>
      <c r="K2683" s="16">
        <v>-1658.6442250000002</v>
      </c>
      <c r="L2683" s="9">
        <v>0</v>
      </c>
      <c r="M2683" s="9">
        <v>0</v>
      </c>
      <c r="N2683" s="9">
        <f>(J2683*1.6667%)*-1</f>
        <v>-41.784169000000006</v>
      </c>
      <c r="O2683" s="53">
        <f>SUM(J2683:N2683)</f>
        <v>806.57160599999975</v>
      </c>
    </row>
    <row r="2684" spans="2:15" x14ac:dyDescent="0.25">
      <c r="B2684" s="51" t="s">
        <v>21</v>
      </c>
      <c r="C2684" s="3" t="s">
        <v>2523</v>
      </c>
      <c r="D2684" s="31" t="s">
        <v>2670</v>
      </c>
      <c r="E2684" s="23" t="s">
        <v>2524</v>
      </c>
      <c r="F2684" s="24">
        <v>43018</v>
      </c>
      <c r="G2684" s="12">
        <v>3508</v>
      </c>
      <c r="H2684" s="4" t="s">
        <v>2596</v>
      </c>
      <c r="I2684" s="4" t="s">
        <v>88</v>
      </c>
      <c r="J2684" s="16">
        <v>2507</v>
      </c>
      <c r="K2684" s="16">
        <v>-1658.6442250000002</v>
      </c>
      <c r="L2684" s="9">
        <v>0</v>
      </c>
      <c r="M2684" s="9">
        <v>0</v>
      </c>
      <c r="N2684" s="9">
        <f>(J2684*1.6667%)*-1</f>
        <v>-41.784169000000006</v>
      </c>
      <c r="O2684" s="53">
        <f>SUM(J2684:N2684)</f>
        <v>806.57160599999975</v>
      </c>
    </row>
    <row r="2685" spans="2:15" x14ac:dyDescent="0.25">
      <c r="B2685" s="51" t="s">
        <v>21</v>
      </c>
      <c r="C2685" s="3" t="s">
        <v>2523</v>
      </c>
      <c r="D2685" s="31" t="s">
        <v>2670</v>
      </c>
      <c r="E2685" s="23" t="s">
        <v>2524</v>
      </c>
      <c r="F2685" s="24">
        <v>43018</v>
      </c>
      <c r="G2685" s="12">
        <v>3521</v>
      </c>
      <c r="H2685" s="4" t="s">
        <v>2597</v>
      </c>
      <c r="I2685" s="4" t="s">
        <v>237</v>
      </c>
      <c r="J2685" s="16">
        <v>487</v>
      </c>
      <c r="K2685" s="16">
        <v>-322.20072499999992</v>
      </c>
      <c r="L2685" s="9">
        <v>0</v>
      </c>
      <c r="M2685" s="9">
        <v>0</v>
      </c>
      <c r="N2685" s="9">
        <f>(J2685*1.6667%)*-1</f>
        <v>-8.116829000000001</v>
      </c>
      <c r="O2685" s="53">
        <f>SUM(J2685:N2685)</f>
        <v>156.68244600000008</v>
      </c>
    </row>
    <row r="2686" spans="2:15" x14ac:dyDescent="0.25">
      <c r="B2686" s="51" t="s">
        <v>21</v>
      </c>
      <c r="C2686" s="3" t="s">
        <v>2523</v>
      </c>
      <c r="D2686" s="31" t="s">
        <v>2670</v>
      </c>
      <c r="E2686" s="23" t="s">
        <v>2524</v>
      </c>
      <c r="F2686" s="24">
        <v>43018</v>
      </c>
      <c r="G2686" s="12">
        <v>3549</v>
      </c>
      <c r="H2686" s="4" t="s">
        <v>2597</v>
      </c>
      <c r="I2686" s="4" t="s">
        <v>105</v>
      </c>
      <c r="J2686" s="16">
        <v>487</v>
      </c>
      <c r="K2686" s="16">
        <v>-322.20072499999992</v>
      </c>
      <c r="L2686" s="9">
        <v>0</v>
      </c>
      <c r="M2686" s="9">
        <v>0</v>
      </c>
      <c r="N2686" s="9">
        <f>(J2686*1.6667%)*-1</f>
        <v>-8.116829000000001</v>
      </c>
      <c r="O2686" s="53">
        <f>SUM(J2686:N2686)</f>
        <v>156.68244600000008</v>
      </c>
    </row>
    <row r="2687" spans="2:15" x14ac:dyDescent="0.25">
      <c r="B2687" s="51" t="s">
        <v>21</v>
      </c>
      <c r="C2687" s="3" t="s">
        <v>2523</v>
      </c>
      <c r="D2687" s="31" t="s">
        <v>2670</v>
      </c>
      <c r="E2687" s="23" t="s">
        <v>2524</v>
      </c>
      <c r="F2687" s="24">
        <v>43018</v>
      </c>
      <c r="G2687" s="12">
        <v>3501</v>
      </c>
      <c r="H2687" s="4" t="s">
        <v>2596</v>
      </c>
      <c r="I2687" s="4" t="s">
        <v>64</v>
      </c>
      <c r="J2687" s="16">
        <v>2507</v>
      </c>
      <c r="K2687" s="16">
        <v>-1658.6442250000002</v>
      </c>
      <c r="L2687" s="9">
        <v>0</v>
      </c>
      <c r="M2687" s="9">
        <v>0</v>
      </c>
      <c r="N2687" s="9">
        <f>(J2687*1.6667%)*-1</f>
        <v>-41.784169000000006</v>
      </c>
      <c r="O2687" s="53">
        <f>SUM(J2687:N2687)</f>
        <v>806.57160599999975</v>
      </c>
    </row>
    <row r="2688" spans="2:15" x14ac:dyDescent="0.25">
      <c r="B2688" s="51" t="s">
        <v>21</v>
      </c>
      <c r="C2688" s="3" t="s">
        <v>2523</v>
      </c>
      <c r="D2688" s="31" t="s">
        <v>2670</v>
      </c>
      <c r="E2688" s="23" t="s">
        <v>2524</v>
      </c>
      <c r="F2688" s="24">
        <v>43018</v>
      </c>
      <c r="G2688" s="12">
        <v>3562</v>
      </c>
      <c r="H2688" s="4" t="s">
        <v>2596</v>
      </c>
      <c r="I2688" s="4" t="s">
        <v>51</v>
      </c>
      <c r="J2688" s="16">
        <v>2507</v>
      </c>
      <c r="K2688" s="16">
        <v>-1658.6442250000002</v>
      </c>
      <c r="L2688" s="9">
        <v>0</v>
      </c>
      <c r="M2688" s="9">
        <v>0</v>
      </c>
      <c r="N2688" s="9">
        <f>(J2688*1.6667%)*-1</f>
        <v>-41.784169000000006</v>
      </c>
      <c r="O2688" s="53">
        <f>SUM(J2688:N2688)</f>
        <v>806.57160599999975</v>
      </c>
    </row>
    <row r="2689" spans="2:15" x14ac:dyDescent="0.25">
      <c r="B2689" s="51" t="s">
        <v>21</v>
      </c>
      <c r="C2689" s="3" t="s">
        <v>2523</v>
      </c>
      <c r="D2689" s="31" t="s">
        <v>2670</v>
      </c>
      <c r="E2689" s="23" t="s">
        <v>2524</v>
      </c>
      <c r="F2689" s="24">
        <v>43018</v>
      </c>
      <c r="G2689" s="12">
        <v>3537</v>
      </c>
      <c r="H2689" s="4" t="s">
        <v>2597</v>
      </c>
      <c r="I2689" s="4" t="s">
        <v>65</v>
      </c>
      <c r="J2689" s="16">
        <v>487</v>
      </c>
      <c r="K2689" s="16">
        <v>-322.20072499999992</v>
      </c>
      <c r="L2689" s="9">
        <v>0</v>
      </c>
      <c r="M2689" s="9">
        <v>0</v>
      </c>
      <c r="N2689" s="9">
        <f>(J2689*1.6667%)*-1</f>
        <v>-8.116829000000001</v>
      </c>
      <c r="O2689" s="53">
        <f>SUM(J2689:N2689)</f>
        <v>156.68244600000008</v>
      </c>
    </row>
    <row r="2690" spans="2:15" x14ac:dyDescent="0.25">
      <c r="B2690" s="51" t="s">
        <v>21</v>
      </c>
      <c r="C2690" s="3" t="s">
        <v>2523</v>
      </c>
      <c r="D2690" s="31" t="s">
        <v>2670</v>
      </c>
      <c r="E2690" s="23" t="s">
        <v>2524</v>
      </c>
      <c r="F2690" s="24">
        <v>43018</v>
      </c>
      <c r="G2690" s="12">
        <v>3544</v>
      </c>
      <c r="H2690" s="4" t="s">
        <v>2596</v>
      </c>
      <c r="I2690" s="4" t="s">
        <v>217</v>
      </c>
      <c r="J2690" s="16">
        <v>2507</v>
      </c>
      <c r="K2690" s="16">
        <v>-1658.6442250000002</v>
      </c>
      <c r="L2690" s="9">
        <v>0</v>
      </c>
      <c r="M2690" s="9">
        <v>0</v>
      </c>
      <c r="N2690" s="9">
        <f>(J2690*1.6667%)*-1</f>
        <v>-41.784169000000006</v>
      </c>
      <c r="O2690" s="53">
        <f>SUM(J2690:N2690)</f>
        <v>806.57160599999975</v>
      </c>
    </row>
    <row r="2691" spans="2:15" x14ac:dyDescent="0.25">
      <c r="B2691" s="51" t="s">
        <v>21</v>
      </c>
      <c r="C2691" s="3" t="s">
        <v>2523</v>
      </c>
      <c r="D2691" s="31" t="s">
        <v>2670</v>
      </c>
      <c r="E2691" s="23" t="s">
        <v>2524</v>
      </c>
      <c r="F2691" s="24">
        <v>43018</v>
      </c>
      <c r="G2691" s="12">
        <v>3527</v>
      </c>
      <c r="H2691" s="4" t="s">
        <v>2597</v>
      </c>
      <c r="I2691" s="4" t="s">
        <v>66</v>
      </c>
      <c r="J2691" s="16">
        <v>487</v>
      </c>
      <c r="K2691" s="16">
        <v>-322.20072499999992</v>
      </c>
      <c r="L2691" s="9">
        <v>0</v>
      </c>
      <c r="M2691" s="9">
        <v>0</v>
      </c>
      <c r="N2691" s="9">
        <f>(J2691*1.6667%)*-1</f>
        <v>-8.116829000000001</v>
      </c>
      <c r="O2691" s="53">
        <f>SUM(J2691:N2691)</f>
        <v>156.68244600000008</v>
      </c>
    </row>
    <row r="2692" spans="2:15" x14ac:dyDescent="0.25">
      <c r="B2692" s="51" t="s">
        <v>21</v>
      </c>
      <c r="C2692" s="3" t="s">
        <v>2523</v>
      </c>
      <c r="D2692" s="31" t="s">
        <v>2670</v>
      </c>
      <c r="E2692" s="23" t="s">
        <v>2524</v>
      </c>
      <c r="F2692" s="24">
        <v>43018</v>
      </c>
      <c r="G2692" s="12">
        <v>3526</v>
      </c>
      <c r="H2692" s="4" t="s">
        <v>2596</v>
      </c>
      <c r="I2692" s="4" t="s">
        <v>36</v>
      </c>
      <c r="J2692" s="16">
        <v>2507</v>
      </c>
      <c r="K2692" s="16">
        <v>-1658.6442250000002</v>
      </c>
      <c r="L2692" s="9">
        <v>0</v>
      </c>
      <c r="M2692" s="9">
        <v>0</v>
      </c>
      <c r="N2692" s="9">
        <f>(J2692*1.6667%)*-1</f>
        <v>-41.784169000000006</v>
      </c>
      <c r="O2692" s="53">
        <f>SUM(J2692:N2692)</f>
        <v>806.57160599999975</v>
      </c>
    </row>
    <row r="2693" spans="2:15" x14ac:dyDescent="0.25">
      <c r="B2693" s="51" t="s">
        <v>21</v>
      </c>
      <c r="C2693" s="3" t="s">
        <v>2523</v>
      </c>
      <c r="D2693" s="31" t="s">
        <v>2670</v>
      </c>
      <c r="E2693" s="23" t="s">
        <v>2524</v>
      </c>
      <c r="F2693" s="24">
        <v>43018</v>
      </c>
      <c r="G2693" s="12">
        <v>3507</v>
      </c>
      <c r="H2693" s="4" t="s">
        <v>2597</v>
      </c>
      <c r="I2693" s="4" t="s">
        <v>127</v>
      </c>
      <c r="J2693" s="16">
        <v>487</v>
      </c>
      <c r="K2693" s="16">
        <v>-322.20072499999992</v>
      </c>
      <c r="L2693" s="9">
        <v>0</v>
      </c>
      <c r="M2693" s="9">
        <v>0</v>
      </c>
      <c r="N2693" s="9">
        <f>(J2693*1.6667%)*-1</f>
        <v>-8.116829000000001</v>
      </c>
      <c r="O2693" s="53">
        <f>SUM(J2693:N2693)</f>
        <v>156.68244600000008</v>
      </c>
    </row>
    <row r="2694" spans="2:15" x14ac:dyDescent="0.25">
      <c r="B2694" s="51" t="s">
        <v>21</v>
      </c>
      <c r="C2694" s="3" t="s">
        <v>2523</v>
      </c>
      <c r="D2694" s="31" t="s">
        <v>2670</v>
      </c>
      <c r="E2694" s="23" t="s">
        <v>2524</v>
      </c>
      <c r="F2694" s="24">
        <v>43018</v>
      </c>
      <c r="G2694" s="12">
        <v>3543</v>
      </c>
      <c r="H2694" s="4" t="s">
        <v>2597</v>
      </c>
      <c r="I2694" s="4" t="s">
        <v>1239</v>
      </c>
      <c r="J2694" s="16">
        <v>487</v>
      </c>
      <c r="K2694" s="16">
        <v>-322.20072499999992</v>
      </c>
      <c r="L2694" s="9">
        <v>0</v>
      </c>
      <c r="M2694" s="9">
        <v>0</v>
      </c>
      <c r="N2694" s="9">
        <f>(J2694*1.6667%)*-1</f>
        <v>-8.116829000000001</v>
      </c>
      <c r="O2694" s="53">
        <f>SUM(J2694:N2694)</f>
        <v>156.68244600000008</v>
      </c>
    </row>
    <row r="2695" spans="2:15" x14ac:dyDescent="0.25">
      <c r="B2695" s="51" t="s">
        <v>21</v>
      </c>
      <c r="C2695" s="3" t="s">
        <v>2523</v>
      </c>
      <c r="D2695" s="31" t="s">
        <v>2670</v>
      </c>
      <c r="E2695" s="23" t="s">
        <v>2524</v>
      </c>
      <c r="F2695" s="24">
        <v>43018</v>
      </c>
      <c r="G2695" s="12">
        <v>3557</v>
      </c>
      <c r="H2695" s="4" t="s">
        <v>2597</v>
      </c>
      <c r="I2695" s="4" t="s">
        <v>66</v>
      </c>
      <c r="J2695" s="16">
        <v>487</v>
      </c>
      <c r="K2695" s="16">
        <v>-322.20072499999992</v>
      </c>
      <c r="L2695" s="9">
        <v>0</v>
      </c>
      <c r="M2695" s="9">
        <v>0</v>
      </c>
      <c r="N2695" s="9">
        <f>(J2695*1.6667%)*-1</f>
        <v>-8.116829000000001</v>
      </c>
      <c r="O2695" s="53">
        <f>SUM(J2695:N2695)</f>
        <v>156.68244600000008</v>
      </c>
    </row>
    <row r="2696" spans="2:15" x14ac:dyDescent="0.25">
      <c r="B2696" s="51" t="s">
        <v>21</v>
      </c>
      <c r="C2696" s="3" t="s">
        <v>2523</v>
      </c>
      <c r="D2696" s="31" t="s">
        <v>2670</v>
      </c>
      <c r="E2696" s="23" t="s">
        <v>2524</v>
      </c>
      <c r="F2696" s="24">
        <v>43018</v>
      </c>
      <c r="G2696" s="12">
        <v>3542</v>
      </c>
      <c r="H2696" s="4" t="s">
        <v>2596</v>
      </c>
      <c r="I2696" s="4" t="s">
        <v>75</v>
      </c>
      <c r="J2696" s="16">
        <v>2507</v>
      </c>
      <c r="K2696" s="16">
        <v>-1658.6442250000002</v>
      </c>
      <c r="L2696" s="9">
        <v>0</v>
      </c>
      <c r="M2696" s="9">
        <v>0</v>
      </c>
      <c r="N2696" s="9">
        <f>(J2696*1.6667%)*-1</f>
        <v>-41.784169000000006</v>
      </c>
      <c r="O2696" s="53">
        <f>SUM(J2696:N2696)</f>
        <v>806.57160599999975</v>
      </c>
    </row>
    <row r="2697" spans="2:15" x14ac:dyDescent="0.25">
      <c r="B2697" s="51" t="s">
        <v>21</v>
      </c>
      <c r="C2697" s="3" t="s">
        <v>2523</v>
      </c>
      <c r="D2697" s="31" t="s">
        <v>2670</v>
      </c>
      <c r="E2697" s="23" t="s">
        <v>2524</v>
      </c>
      <c r="F2697" s="24">
        <v>43018</v>
      </c>
      <c r="G2697" s="12">
        <v>3535</v>
      </c>
      <c r="H2697" s="4" t="s">
        <v>2597</v>
      </c>
      <c r="I2697" s="4" t="s">
        <v>13</v>
      </c>
      <c r="J2697" s="16">
        <v>487</v>
      </c>
      <c r="K2697" s="16">
        <v>-322.20072499999992</v>
      </c>
      <c r="L2697" s="9">
        <v>0</v>
      </c>
      <c r="M2697" s="9">
        <v>0</v>
      </c>
      <c r="N2697" s="9">
        <f>(J2697*1.6667%)*-1</f>
        <v>-8.116829000000001</v>
      </c>
      <c r="O2697" s="53">
        <f>SUM(J2697:N2697)</f>
        <v>156.68244600000008</v>
      </c>
    </row>
    <row r="2698" spans="2:15" x14ac:dyDescent="0.25">
      <c r="B2698" s="51" t="s">
        <v>21</v>
      </c>
      <c r="C2698" s="3" t="s">
        <v>2523</v>
      </c>
      <c r="D2698" s="31" t="s">
        <v>2670</v>
      </c>
      <c r="E2698" s="23" t="s">
        <v>2524</v>
      </c>
      <c r="F2698" s="24">
        <v>43018</v>
      </c>
      <c r="G2698" s="12">
        <v>3632</v>
      </c>
      <c r="H2698" s="4" t="s">
        <v>2597</v>
      </c>
      <c r="I2698" s="4" t="s">
        <v>237</v>
      </c>
      <c r="J2698" s="16">
        <v>487</v>
      </c>
      <c r="K2698" s="16">
        <v>-322.20072499999992</v>
      </c>
      <c r="L2698" s="9">
        <v>0</v>
      </c>
      <c r="M2698" s="9">
        <v>0</v>
      </c>
      <c r="N2698" s="9">
        <f>(J2698*1.6667%)*-1</f>
        <v>-8.116829000000001</v>
      </c>
      <c r="O2698" s="53">
        <f>SUM(J2698:N2698)</f>
        <v>156.68244600000008</v>
      </c>
    </row>
    <row r="2699" spans="2:15" x14ac:dyDescent="0.25">
      <c r="B2699" s="51" t="s">
        <v>21</v>
      </c>
      <c r="C2699" s="3" t="s">
        <v>2523</v>
      </c>
      <c r="D2699" s="31" t="s">
        <v>2670</v>
      </c>
      <c r="E2699" s="23" t="s">
        <v>2524</v>
      </c>
      <c r="F2699" s="24">
        <v>43018</v>
      </c>
      <c r="G2699" s="12">
        <v>3504</v>
      </c>
      <c r="H2699" s="4" t="s">
        <v>2596</v>
      </c>
      <c r="I2699" s="4" t="s">
        <v>218</v>
      </c>
      <c r="J2699" s="16">
        <v>2507</v>
      </c>
      <c r="K2699" s="16">
        <v>-1658.6442250000002</v>
      </c>
      <c r="L2699" s="9">
        <v>0</v>
      </c>
      <c r="M2699" s="9">
        <v>0</v>
      </c>
      <c r="N2699" s="9">
        <f>(J2699*1.6667%)*-1</f>
        <v>-41.784169000000006</v>
      </c>
      <c r="O2699" s="53">
        <f>SUM(J2699:N2699)</f>
        <v>806.57160599999975</v>
      </c>
    </row>
    <row r="2700" spans="2:15" x14ac:dyDescent="0.25">
      <c r="B2700" s="51" t="s">
        <v>21</v>
      </c>
      <c r="C2700" s="3" t="s">
        <v>2523</v>
      </c>
      <c r="D2700" s="31" t="s">
        <v>2670</v>
      </c>
      <c r="E2700" s="23" t="s">
        <v>2524</v>
      </c>
      <c r="F2700" s="24">
        <v>43018</v>
      </c>
      <c r="G2700" s="12">
        <v>3532</v>
      </c>
      <c r="H2700" s="4" t="s">
        <v>2596</v>
      </c>
      <c r="I2700" s="4" t="s">
        <v>227</v>
      </c>
      <c r="J2700" s="16">
        <v>2507</v>
      </c>
      <c r="K2700" s="16">
        <v>-1658.6442250000002</v>
      </c>
      <c r="L2700" s="9">
        <v>0</v>
      </c>
      <c r="M2700" s="9">
        <v>0</v>
      </c>
      <c r="N2700" s="9">
        <f>(J2700*1.6667%)*-1</f>
        <v>-41.784169000000006</v>
      </c>
      <c r="O2700" s="53">
        <f>SUM(J2700:N2700)</f>
        <v>806.57160599999975</v>
      </c>
    </row>
    <row r="2701" spans="2:15" x14ac:dyDescent="0.25">
      <c r="B2701" s="51" t="s">
        <v>21</v>
      </c>
      <c r="C2701" s="3" t="s">
        <v>2523</v>
      </c>
      <c r="D2701" s="31" t="s">
        <v>2670</v>
      </c>
      <c r="E2701" s="23" t="s">
        <v>2524</v>
      </c>
      <c r="F2701" s="24">
        <v>43018</v>
      </c>
      <c r="G2701" s="12">
        <v>3512</v>
      </c>
      <c r="H2701" s="4" t="s">
        <v>2596</v>
      </c>
      <c r="I2701" s="4" t="s">
        <v>218</v>
      </c>
      <c r="J2701" s="16">
        <v>2507</v>
      </c>
      <c r="K2701" s="16">
        <v>-1658.6442250000002</v>
      </c>
      <c r="L2701" s="9">
        <v>0</v>
      </c>
      <c r="M2701" s="9">
        <v>0</v>
      </c>
      <c r="N2701" s="9">
        <f>(J2701*1.6667%)*-1</f>
        <v>-41.784169000000006</v>
      </c>
      <c r="O2701" s="53">
        <f>SUM(J2701:N2701)</f>
        <v>806.57160599999975</v>
      </c>
    </row>
    <row r="2702" spans="2:15" x14ac:dyDescent="0.25">
      <c r="B2702" s="51" t="s">
        <v>21</v>
      </c>
      <c r="C2702" s="3" t="s">
        <v>2523</v>
      </c>
      <c r="D2702" s="31" t="s">
        <v>2670</v>
      </c>
      <c r="E2702" s="23" t="s">
        <v>2524</v>
      </c>
      <c r="F2702" s="24">
        <v>43018</v>
      </c>
      <c r="G2702" s="12">
        <v>3502</v>
      </c>
      <c r="H2702" s="4" t="s">
        <v>2596</v>
      </c>
      <c r="I2702" s="4" t="s">
        <v>228</v>
      </c>
      <c r="J2702" s="16">
        <v>2507</v>
      </c>
      <c r="K2702" s="16">
        <v>-1658.6442250000002</v>
      </c>
      <c r="L2702" s="9">
        <v>0</v>
      </c>
      <c r="M2702" s="9">
        <v>0</v>
      </c>
      <c r="N2702" s="9">
        <f>(J2702*1.6667%)*-1</f>
        <v>-41.784169000000006</v>
      </c>
      <c r="O2702" s="53">
        <f>SUM(J2702:N2702)</f>
        <v>806.57160599999975</v>
      </c>
    </row>
    <row r="2703" spans="2:15" x14ac:dyDescent="0.25">
      <c r="B2703" s="51" t="s">
        <v>21</v>
      </c>
      <c r="C2703" s="3" t="s">
        <v>2523</v>
      </c>
      <c r="D2703" s="31" t="s">
        <v>2670</v>
      </c>
      <c r="E2703" s="23" t="s">
        <v>2524</v>
      </c>
      <c r="F2703" s="24">
        <v>43018</v>
      </c>
      <c r="G2703" s="12">
        <v>3550</v>
      </c>
      <c r="H2703" s="4" t="s">
        <v>2596</v>
      </c>
      <c r="I2703" s="4" t="s">
        <v>220</v>
      </c>
      <c r="J2703" s="16">
        <v>2507</v>
      </c>
      <c r="K2703" s="16">
        <v>-1658.6442250000002</v>
      </c>
      <c r="L2703" s="9">
        <v>0</v>
      </c>
      <c r="M2703" s="9">
        <v>0</v>
      </c>
      <c r="N2703" s="9">
        <f>(J2703*1.6667%)*-1</f>
        <v>-41.784169000000006</v>
      </c>
      <c r="O2703" s="53">
        <f>SUM(J2703:N2703)</f>
        <v>806.57160599999975</v>
      </c>
    </row>
    <row r="2704" spans="2:15" x14ac:dyDescent="0.25">
      <c r="B2704" s="51" t="s">
        <v>21</v>
      </c>
      <c r="C2704" s="3" t="s">
        <v>2523</v>
      </c>
      <c r="D2704" s="31" t="s">
        <v>2670</v>
      </c>
      <c r="E2704" s="23" t="s">
        <v>2524</v>
      </c>
      <c r="F2704" s="24">
        <v>43018</v>
      </c>
      <c r="G2704" s="12">
        <v>3503</v>
      </c>
      <c r="H2704" s="4" t="s">
        <v>2597</v>
      </c>
      <c r="I2704" s="4" t="s">
        <v>228</v>
      </c>
      <c r="J2704" s="16">
        <v>487</v>
      </c>
      <c r="K2704" s="16">
        <v>-322.20072499999992</v>
      </c>
      <c r="L2704" s="9">
        <v>0</v>
      </c>
      <c r="M2704" s="9">
        <v>0</v>
      </c>
      <c r="N2704" s="9">
        <f>(J2704*1.6667%)*-1</f>
        <v>-8.116829000000001</v>
      </c>
      <c r="O2704" s="53">
        <f>SUM(J2704:N2704)</f>
        <v>156.68244600000008</v>
      </c>
    </row>
    <row r="2705" spans="2:15" x14ac:dyDescent="0.25">
      <c r="B2705" s="51" t="s">
        <v>21</v>
      </c>
      <c r="C2705" s="3" t="s">
        <v>2523</v>
      </c>
      <c r="D2705" s="31" t="s">
        <v>2670</v>
      </c>
      <c r="E2705" s="23" t="s">
        <v>2524</v>
      </c>
      <c r="F2705" s="24">
        <v>43018</v>
      </c>
      <c r="G2705" s="12">
        <v>3517</v>
      </c>
      <c r="H2705" s="4" t="s">
        <v>2597</v>
      </c>
      <c r="I2705" s="4" t="s">
        <v>224</v>
      </c>
      <c r="J2705" s="16">
        <v>487</v>
      </c>
      <c r="K2705" s="16">
        <v>-322.20072499999992</v>
      </c>
      <c r="L2705" s="9">
        <v>0</v>
      </c>
      <c r="M2705" s="9">
        <v>0</v>
      </c>
      <c r="N2705" s="9">
        <f>(J2705*1.6667%)*-1</f>
        <v>-8.116829000000001</v>
      </c>
      <c r="O2705" s="53">
        <f>SUM(J2705:N2705)</f>
        <v>156.68244600000008</v>
      </c>
    </row>
    <row r="2706" spans="2:15" x14ac:dyDescent="0.25">
      <c r="B2706" s="51" t="s">
        <v>21</v>
      </c>
      <c r="C2706" s="3" t="s">
        <v>2523</v>
      </c>
      <c r="D2706" s="31" t="s">
        <v>2670</v>
      </c>
      <c r="E2706" s="23" t="s">
        <v>2524</v>
      </c>
      <c r="F2706" s="24">
        <v>43018</v>
      </c>
      <c r="G2706" s="12">
        <v>3505</v>
      </c>
      <c r="H2706" s="4" t="s">
        <v>2597</v>
      </c>
      <c r="I2706" s="4" t="s">
        <v>218</v>
      </c>
      <c r="J2706" s="16">
        <v>487</v>
      </c>
      <c r="K2706" s="16">
        <v>-322.20072499999992</v>
      </c>
      <c r="L2706" s="9">
        <v>0</v>
      </c>
      <c r="M2706" s="9">
        <v>0</v>
      </c>
      <c r="N2706" s="9">
        <f>(J2706*1.6667%)*-1</f>
        <v>-8.116829000000001</v>
      </c>
      <c r="O2706" s="53">
        <f>SUM(J2706:N2706)</f>
        <v>156.68244600000008</v>
      </c>
    </row>
    <row r="2707" spans="2:15" x14ac:dyDescent="0.25">
      <c r="B2707" s="51" t="s">
        <v>21</v>
      </c>
      <c r="C2707" s="3" t="s">
        <v>2523</v>
      </c>
      <c r="D2707" s="31" t="s">
        <v>2670</v>
      </c>
      <c r="E2707" s="23" t="s">
        <v>2524</v>
      </c>
      <c r="F2707" s="24">
        <v>43018</v>
      </c>
      <c r="G2707" s="12">
        <v>3554</v>
      </c>
      <c r="H2707" s="4" t="s">
        <v>2596</v>
      </c>
      <c r="I2707" s="4" t="s">
        <v>215</v>
      </c>
      <c r="J2707" s="16">
        <v>2507</v>
      </c>
      <c r="K2707" s="16">
        <v>-1658.6442250000002</v>
      </c>
      <c r="L2707" s="9">
        <v>0</v>
      </c>
      <c r="M2707" s="9">
        <v>0</v>
      </c>
      <c r="N2707" s="9">
        <f>(J2707*1.6667%)*-1</f>
        <v>-41.784169000000006</v>
      </c>
      <c r="O2707" s="53">
        <f>SUM(J2707:N2707)</f>
        <v>806.57160599999975</v>
      </c>
    </row>
    <row r="2708" spans="2:15" x14ac:dyDescent="0.25">
      <c r="B2708" s="51" t="s">
        <v>21</v>
      </c>
      <c r="C2708" s="3" t="s">
        <v>2523</v>
      </c>
      <c r="D2708" s="31" t="s">
        <v>2670</v>
      </c>
      <c r="E2708" s="23" t="s">
        <v>2524</v>
      </c>
      <c r="F2708" s="24">
        <v>43018</v>
      </c>
      <c r="G2708" s="12">
        <v>3522</v>
      </c>
      <c r="H2708" s="4" t="s">
        <v>2596</v>
      </c>
      <c r="I2708" s="4" t="s">
        <v>201</v>
      </c>
      <c r="J2708" s="16">
        <v>2507</v>
      </c>
      <c r="K2708" s="16">
        <v>-1658.6442250000002</v>
      </c>
      <c r="L2708" s="9">
        <v>0</v>
      </c>
      <c r="M2708" s="9">
        <v>0</v>
      </c>
      <c r="N2708" s="9">
        <f>(J2708*1.6667%)*-1</f>
        <v>-41.784169000000006</v>
      </c>
      <c r="O2708" s="53">
        <f>SUM(J2708:N2708)</f>
        <v>806.57160599999975</v>
      </c>
    </row>
    <row r="2709" spans="2:15" x14ac:dyDescent="0.25">
      <c r="B2709" s="51" t="s">
        <v>21</v>
      </c>
      <c r="C2709" s="3" t="s">
        <v>2523</v>
      </c>
      <c r="D2709" s="31" t="s">
        <v>2670</v>
      </c>
      <c r="E2709" s="23" t="s">
        <v>2524</v>
      </c>
      <c r="F2709" s="24">
        <v>43018</v>
      </c>
      <c r="G2709" s="12">
        <v>3530</v>
      </c>
      <c r="H2709" s="4" t="s">
        <v>2596</v>
      </c>
      <c r="I2709" s="4" t="s">
        <v>227</v>
      </c>
      <c r="J2709" s="16">
        <v>2507</v>
      </c>
      <c r="K2709" s="16">
        <v>-1658.6442250000002</v>
      </c>
      <c r="L2709" s="9">
        <v>0</v>
      </c>
      <c r="M2709" s="9">
        <v>0</v>
      </c>
      <c r="N2709" s="9">
        <f>(J2709*1.6667%)*-1</f>
        <v>-41.784169000000006</v>
      </c>
      <c r="O2709" s="53">
        <f>SUM(J2709:N2709)</f>
        <v>806.57160599999975</v>
      </c>
    </row>
    <row r="2710" spans="2:15" x14ac:dyDescent="0.25">
      <c r="B2710" s="51" t="s">
        <v>21</v>
      </c>
      <c r="C2710" s="3" t="s">
        <v>2523</v>
      </c>
      <c r="D2710" s="31" t="s">
        <v>2670</v>
      </c>
      <c r="E2710" s="23" t="s">
        <v>2524</v>
      </c>
      <c r="F2710" s="24">
        <v>43018</v>
      </c>
      <c r="G2710" s="12">
        <v>3553</v>
      </c>
      <c r="H2710" s="4" t="s">
        <v>2597</v>
      </c>
      <c r="I2710" s="4" t="s">
        <v>220</v>
      </c>
      <c r="J2710" s="16">
        <v>487</v>
      </c>
      <c r="K2710" s="16">
        <v>-322.20072499999992</v>
      </c>
      <c r="L2710" s="9">
        <v>0</v>
      </c>
      <c r="M2710" s="9">
        <v>0</v>
      </c>
      <c r="N2710" s="9">
        <f>(J2710*1.6667%)*-1</f>
        <v>-8.116829000000001</v>
      </c>
      <c r="O2710" s="53">
        <f>SUM(J2710:N2710)</f>
        <v>156.68244600000008</v>
      </c>
    </row>
    <row r="2711" spans="2:15" x14ac:dyDescent="0.25">
      <c r="B2711" s="51" t="s">
        <v>21</v>
      </c>
      <c r="C2711" s="3" t="s">
        <v>2523</v>
      </c>
      <c r="D2711" s="31" t="s">
        <v>2670</v>
      </c>
      <c r="E2711" s="23" t="s">
        <v>2524</v>
      </c>
      <c r="F2711" s="24">
        <v>43018</v>
      </c>
      <c r="G2711" s="12">
        <v>3561</v>
      </c>
      <c r="H2711" s="4" t="s">
        <v>2597</v>
      </c>
      <c r="I2711" s="4" t="s">
        <v>42</v>
      </c>
      <c r="J2711" s="16">
        <v>587</v>
      </c>
      <c r="K2711" s="16">
        <v>-388.35822499999966</v>
      </c>
      <c r="L2711" s="9">
        <v>0</v>
      </c>
      <c r="M2711" s="9">
        <v>0</v>
      </c>
      <c r="N2711" s="9">
        <f>(J2711*1.6667%)*-1</f>
        <v>-9.7835290000000015</v>
      </c>
      <c r="O2711" s="53">
        <f>SUM(J2711:N2711)</f>
        <v>188.85824600000035</v>
      </c>
    </row>
    <row r="2712" spans="2:15" x14ac:dyDescent="0.25">
      <c r="B2712" s="51" t="s">
        <v>21</v>
      </c>
      <c r="C2712" s="3" t="s">
        <v>2523</v>
      </c>
      <c r="D2712" s="31" t="s">
        <v>2670</v>
      </c>
      <c r="E2712" s="23" t="s">
        <v>2524</v>
      </c>
      <c r="F2712" s="24">
        <v>43018</v>
      </c>
      <c r="G2712" s="12">
        <v>3509</v>
      </c>
      <c r="H2712" s="4" t="s">
        <v>2597</v>
      </c>
      <c r="I2712" s="4" t="s">
        <v>1239</v>
      </c>
      <c r="J2712" s="16">
        <v>487</v>
      </c>
      <c r="K2712" s="16">
        <v>-322.20072499999992</v>
      </c>
      <c r="L2712" s="9">
        <v>0</v>
      </c>
      <c r="M2712" s="9">
        <v>0</v>
      </c>
      <c r="N2712" s="9">
        <f>(J2712*1.6667%)*-1</f>
        <v>-8.116829000000001</v>
      </c>
      <c r="O2712" s="53">
        <f>SUM(J2712:N2712)</f>
        <v>156.68244600000008</v>
      </c>
    </row>
    <row r="2713" spans="2:15" x14ac:dyDescent="0.25">
      <c r="B2713" s="51" t="s">
        <v>21</v>
      </c>
      <c r="C2713" s="3" t="s">
        <v>2523</v>
      </c>
      <c r="D2713" s="31" t="s">
        <v>2670</v>
      </c>
      <c r="E2713" s="23" t="s">
        <v>2524</v>
      </c>
      <c r="F2713" s="24">
        <v>43018</v>
      </c>
      <c r="G2713" s="12">
        <v>3539</v>
      </c>
      <c r="H2713" s="4" t="s">
        <v>2597</v>
      </c>
      <c r="I2713" s="4" t="s">
        <v>217</v>
      </c>
      <c r="J2713" s="16">
        <v>487</v>
      </c>
      <c r="K2713" s="16">
        <v>-322.20072499999992</v>
      </c>
      <c r="L2713" s="9">
        <v>0</v>
      </c>
      <c r="M2713" s="9">
        <v>0</v>
      </c>
      <c r="N2713" s="9">
        <f>(J2713*1.6667%)*-1</f>
        <v>-8.116829000000001</v>
      </c>
      <c r="O2713" s="53">
        <f>SUM(J2713:N2713)</f>
        <v>156.68244600000008</v>
      </c>
    </row>
    <row r="2714" spans="2:15" x14ac:dyDescent="0.25">
      <c r="B2714" s="51" t="s">
        <v>21</v>
      </c>
      <c r="C2714" s="3" t="s">
        <v>2523</v>
      </c>
      <c r="D2714" s="31" t="s">
        <v>2670</v>
      </c>
      <c r="E2714" s="23" t="s">
        <v>2524</v>
      </c>
      <c r="F2714" s="24">
        <v>43018</v>
      </c>
      <c r="G2714" s="12">
        <v>3529</v>
      </c>
      <c r="H2714" s="4" t="s">
        <v>2597</v>
      </c>
      <c r="I2714" s="4" t="s">
        <v>227</v>
      </c>
      <c r="J2714" s="16">
        <v>487</v>
      </c>
      <c r="K2714" s="16">
        <v>-322.20072499999992</v>
      </c>
      <c r="L2714" s="9">
        <v>0</v>
      </c>
      <c r="M2714" s="9">
        <v>0</v>
      </c>
      <c r="N2714" s="9">
        <f>(J2714*1.6667%)*-1</f>
        <v>-8.116829000000001</v>
      </c>
      <c r="O2714" s="53">
        <f>SUM(J2714:N2714)</f>
        <v>156.68244600000008</v>
      </c>
    </row>
    <row r="2715" spans="2:15" x14ac:dyDescent="0.25">
      <c r="B2715" s="51" t="s">
        <v>21</v>
      </c>
      <c r="C2715" s="3" t="s">
        <v>2523</v>
      </c>
      <c r="D2715" s="31" t="s">
        <v>2670</v>
      </c>
      <c r="E2715" s="23" t="s">
        <v>2524</v>
      </c>
      <c r="F2715" s="24">
        <v>43018</v>
      </c>
      <c r="G2715" s="12">
        <v>3534</v>
      </c>
      <c r="H2715" s="4" t="s">
        <v>2596</v>
      </c>
      <c r="I2715" s="4" t="s">
        <v>223</v>
      </c>
      <c r="J2715" s="16">
        <v>2507</v>
      </c>
      <c r="K2715" s="16">
        <v>-1658.6442250000002</v>
      </c>
      <c r="L2715" s="9">
        <v>0</v>
      </c>
      <c r="M2715" s="9">
        <v>0</v>
      </c>
      <c r="N2715" s="9">
        <f>(J2715*1.6667%)*-1</f>
        <v>-41.784169000000006</v>
      </c>
      <c r="O2715" s="53">
        <f>SUM(J2715:N2715)</f>
        <v>806.57160599999975</v>
      </c>
    </row>
    <row r="2716" spans="2:15" x14ac:dyDescent="0.25">
      <c r="B2716" s="51" t="s">
        <v>21</v>
      </c>
      <c r="C2716" s="3" t="s">
        <v>2523</v>
      </c>
      <c r="D2716" s="31" t="s">
        <v>2670</v>
      </c>
      <c r="E2716" s="23" t="s">
        <v>2524</v>
      </c>
      <c r="F2716" s="25">
        <v>43018</v>
      </c>
      <c r="G2716" s="8" t="s">
        <v>2599</v>
      </c>
      <c r="H2716" s="4" t="s">
        <v>2597</v>
      </c>
      <c r="I2716" s="4" t="s">
        <v>220</v>
      </c>
      <c r="J2716" s="16">
        <v>487</v>
      </c>
      <c r="K2716" s="16">
        <v>-322.20072499999992</v>
      </c>
      <c r="L2716" s="9">
        <v>0</v>
      </c>
      <c r="M2716" s="9">
        <v>0</v>
      </c>
      <c r="N2716" s="9">
        <f>(J2716*1.6667%)*-1</f>
        <v>-8.116829000000001</v>
      </c>
      <c r="O2716" s="53">
        <f>SUM(J2716:N2716)</f>
        <v>156.68244600000008</v>
      </c>
    </row>
    <row r="2717" spans="2:15" x14ac:dyDescent="0.25">
      <c r="B2717" s="51" t="s">
        <v>21</v>
      </c>
      <c r="C2717" s="3" t="s">
        <v>2523</v>
      </c>
      <c r="D2717" s="31" t="s">
        <v>2670</v>
      </c>
      <c r="E2717" s="23" t="s">
        <v>2524</v>
      </c>
      <c r="F2717" s="24">
        <v>43028</v>
      </c>
      <c r="G2717" s="12">
        <v>3560</v>
      </c>
      <c r="H2717" s="4" t="s">
        <v>2596</v>
      </c>
      <c r="I2717" s="4" t="s">
        <v>65</v>
      </c>
      <c r="J2717" s="16">
        <v>2507</v>
      </c>
      <c r="K2717" s="16">
        <v>-1644.9142250000002</v>
      </c>
      <c r="L2717" s="9">
        <v>0</v>
      </c>
      <c r="M2717" s="9">
        <v>0</v>
      </c>
      <c r="N2717" s="9">
        <f>(J2717*1.6667%)*-1</f>
        <v>-41.784169000000006</v>
      </c>
      <c r="O2717" s="53">
        <f>SUM(J2717:N2717)</f>
        <v>820.30160599999977</v>
      </c>
    </row>
    <row r="2718" spans="2:15" x14ac:dyDescent="0.25">
      <c r="B2718" s="51" t="s">
        <v>21</v>
      </c>
      <c r="C2718" s="3" t="s">
        <v>2523</v>
      </c>
      <c r="D2718" s="31" t="s">
        <v>2670</v>
      </c>
      <c r="E2718" s="23" t="s">
        <v>2524</v>
      </c>
      <c r="F2718" s="24">
        <v>43056</v>
      </c>
      <c r="G2718" s="12">
        <v>3602</v>
      </c>
      <c r="H2718" s="4" t="s">
        <v>214</v>
      </c>
      <c r="I2718" s="4" t="s">
        <v>217</v>
      </c>
      <c r="J2718" s="16">
        <v>180.68</v>
      </c>
      <c r="K2718" s="16">
        <v>-115.78344544000004</v>
      </c>
      <c r="L2718" s="9">
        <v>0</v>
      </c>
      <c r="M2718" s="9">
        <v>0</v>
      </c>
      <c r="N2718" s="9">
        <f>(J2718*1.6667%)*-1</f>
        <v>-3.0113935600000001</v>
      </c>
      <c r="O2718" s="53">
        <f>SUM(J2718:N2718)</f>
        <v>61.885160999999968</v>
      </c>
    </row>
    <row r="2719" spans="2:15" x14ac:dyDescent="0.25">
      <c r="B2719" s="51" t="s">
        <v>21</v>
      </c>
      <c r="C2719" s="3" t="s">
        <v>2523</v>
      </c>
      <c r="D2719" s="31" t="s">
        <v>2670</v>
      </c>
      <c r="E2719" s="23" t="s">
        <v>2524</v>
      </c>
      <c r="F2719" s="45">
        <v>43537</v>
      </c>
      <c r="G2719" s="46" t="s">
        <v>2608</v>
      </c>
      <c r="H2719" s="47" t="s">
        <v>2705</v>
      </c>
      <c r="I2719" s="7" t="s">
        <v>241</v>
      </c>
      <c r="J2719" s="10">
        <v>5000</v>
      </c>
      <c r="K2719" s="10">
        <v>-1916.7050000000006</v>
      </c>
      <c r="L2719" s="79">
        <v>0</v>
      </c>
      <c r="M2719" s="10">
        <v>0</v>
      </c>
      <c r="N2719" s="10">
        <f>(J2719*1.6667%)*-1</f>
        <v>-83.335000000000008</v>
      </c>
      <c r="O2719" s="55">
        <f>SUM(J2719:N2719)</f>
        <v>2999.9599999999991</v>
      </c>
    </row>
    <row r="2720" spans="2:15" x14ac:dyDescent="0.25">
      <c r="B2720" s="51" t="s">
        <v>21</v>
      </c>
      <c r="C2720" s="3" t="s">
        <v>2523</v>
      </c>
      <c r="D2720" s="31" t="s">
        <v>2670</v>
      </c>
      <c r="E2720" s="23" t="s">
        <v>2524</v>
      </c>
      <c r="F2720" s="45">
        <v>43537</v>
      </c>
      <c r="G2720" s="46" t="s">
        <v>2608</v>
      </c>
      <c r="H2720" s="47" t="s">
        <v>2705</v>
      </c>
      <c r="I2720" s="7" t="s">
        <v>241</v>
      </c>
      <c r="J2720" s="10">
        <v>5000</v>
      </c>
      <c r="K2720" s="10">
        <v>-1916.7050000000006</v>
      </c>
      <c r="L2720" s="79">
        <v>0</v>
      </c>
      <c r="M2720" s="10">
        <v>0</v>
      </c>
      <c r="N2720" s="10">
        <f>(J2720*1.6667%)*-1</f>
        <v>-83.335000000000008</v>
      </c>
      <c r="O2720" s="55">
        <f>SUM(J2720:N2720)</f>
        <v>2999.9599999999991</v>
      </c>
    </row>
    <row r="2721" spans="2:15" x14ac:dyDescent="0.25">
      <c r="B2721" s="51" t="s">
        <v>21</v>
      </c>
      <c r="C2721" s="3" t="s">
        <v>2523</v>
      </c>
      <c r="D2721" s="31" t="s">
        <v>2670</v>
      </c>
      <c r="E2721" s="23" t="s">
        <v>2524</v>
      </c>
      <c r="F2721" s="45">
        <v>43537</v>
      </c>
      <c r="G2721" s="46" t="s">
        <v>2608</v>
      </c>
      <c r="H2721" s="47" t="s">
        <v>2705</v>
      </c>
      <c r="I2721" s="7" t="s">
        <v>241</v>
      </c>
      <c r="J2721" s="10">
        <v>5000</v>
      </c>
      <c r="K2721" s="10">
        <v>-1916.7050000000006</v>
      </c>
      <c r="L2721" s="79">
        <v>0</v>
      </c>
      <c r="M2721" s="10">
        <v>0</v>
      </c>
      <c r="N2721" s="10">
        <f>(J2721*1.6667%)*-1</f>
        <v>-83.335000000000008</v>
      </c>
      <c r="O2721" s="55">
        <f>SUM(J2721:N2721)</f>
        <v>2999.9599999999991</v>
      </c>
    </row>
    <row r="2722" spans="2:15" x14ac:dyDescent="0.25">
      <c r="B2722" s="51" t="s">
        <v>21</v>
      </c>
      <c r="C2722" s="3" t="s">
        <v>2523</v>
      </c>
      <c r="D2722" s="31" t="s">
        <v>2670</v>
      </c>
      <c r="E2722" s="23" t="s">
        <v>2524</v>
      </c>
      <c r="F2722" s="25">
        <v>43585</v>
      </c>
      <c r="G2722" s="13" t="s">
        <v>2608</v>
      </c>
      <c r="H2722" t="s">
        <v>2711</v>
      </c>
      <c r="I2722" s="7" t="s">
        <v>241</v>
      </c>
      <c r="J2722" s="77">
        <f>109500.05/25</f>
        <v>4380.0020000000004</v>
      </c>
      <c r="K2722" s="77">
        <v>-1606.0328533480006</v>
      </c>
      <c r="L2722" s="79">
        <v>0</v>
      </c>
      <c r="M2722" s="10">
        <v>0</v>
      </c>
      <c r="N2722" s="10">
        <f>(J2722*1.6667%)*-1</f>
        <v>-73.001493334000017</v>
      </c>
      <c r="O2722" s="78">
        <f>SUM(J2722:N2722)</f>
        <v>2700.967653318</v>
      </c>
    </row>
    <row r="2723" spans="2:15" x14ac:dyDescent="0.25">
      <c r="B2723" s="51" t="s">
        <v>21</v>
      </c>
      <c r="C2723" s="3" t="s">
        <v>2523</v>
      </c>
      <c r="D2723" s="31" t="s">
        <v>2670</v>
      </c>
      <c r="E2723" s="23" t="s">
        <v>2524</v>
      </c>
      <c r="F2723" s="25">
        <v>43585</v>
      </c>
      <c r="G2723" s="13" t="s">
        <v>2608</v>
      </c>
      <c r="H2723" s="4" t="s">
        <v>2711</v>
      </c>
      <c r="I2723" s="7" t="s">
        <v>241</v>
      </c>
      <c r="J2723" s="77">
        <f t="shared" ref="J2723:J2746" si="2">109500.05/25</f>
        <v>4380.0020000000004</v>
      </c>
      <c r="K2723" s="77">
        <v>-1606.0328533480006</v>
      </c>
      <c r="L2723" s="79">
        <v>0</v>
      </c>
      <c r="M2723" s="10">
        <v>0</v>
      </c>
      <c r="N2723" s="10">
        <f>(J2723*1.6667%)*-1</f>
        <v>-73.001493334000017</v>
      </c>
      <c r="O2723" s="78">
        <f>SUM(J2723:N2723)</f>
        <v>2700.967653318</v>
      </c>
    </row>
    <row r="2724" spans="2:15" x14ac:dyDescent="0.25">
      <c r="B2724" s="51" t="s">
        <v>21</v>
      </c>
      <c r="C2724" s="3" t="s">
        <v>2523</v>
      </c>
      <c r="D2724" s="31" t="s">
        <v>2670</v>
      </c>
      <c r="E2724" s="23" t="s">
        <v>2524</v>
      </c>
      <c r="F2724" s="25">
        <v>43585</v>
      </c>
      <c r="G2724" s="13" t="s">
        <v>2608</v>
      </c>
      <c r="H2724" s="4" t="s">
        <v>2711</v>
      </c>
      <c r="I2724" s="7" t="s">
        <v>241</v>
      </c>
      <c r="J2724" s="77">
        <f t="shared" si="2"/>
        <v>4380.0020000000004</v>
      </c>
      <c r="K2724" s="77">
        <v>-1606.0328533480006</v>
      </c>
      <c r="L2724" s="79">
        <v>0</v>
      </c>
      <c r="M2724" s="10">
        <v>0</v>
      </c>
      <c r="N2724" s="10">
        <f>(J2724*1.6667%)*-1</f>
        <v>-73.001493334000017</v>
      </c>
      <c r="O2724" s="78">
        <f>SUM(J2724:N2724)</f>
        <v>2700.967653318</v>
      </c>
    </row>
    <row r="2725" spans="2:15" x14ac:dyDescent="0.25">
      <c r="B2725" s="51" t="s">
        <v>21</v>
      </c>
      <c r="C2725" s="3" t="s">
        <v>2523</v>
      </c>
      <c r="D2725" s="31" t="s">
        <v>2670</v>
      </c>
      <c r="E2725" s="23" t="s">
        <v>2524</v>
      </c>
      <c r="F2725" s="25">
        <v>43585</v>
      </c>
      <c r="G2725" s="13" t="s">
        <v>2608</v>
      </c>
      <c r="H2725" s="4" t="s">
        <v>2711</v>
      </c>
      <c r="I2725" s="7" t="s">
        <v>241</v>
      </c>
      <c r="J2725" s="77">
        <f t="shared" si="2"/>
        <v>4380.0020000000004</v>
      </c>
      <c r="K2725" s="77">
        <v>-1606.0328533480006</v>
      </c>
      <c r="L2725" s="79">
        <v>0</v>
      </c>
      <c r="M2725" s="10">
        <v>0</v>
      </c>
      <c r="N2725" s="10">
        <f>(J2725*1.6667%)*-1</f>
        <v>-73.001493334000017</v>
      </c>
      <c r="O2725" s="78">
        <f>SUM(J2725:N2725)</f>
        <v>2700.967653318</v>
      </c>
    </row>
    <row r="2726" spans="2:15" x14ac:dyDescent="0.25">
      <c r="B2726" s="51" t="s">
        <v>21</v>
      </c>
      <c r="C2726" s="3" t="s">
        <v>2523</v>
      </c>
      <c r="D2726" s="31" t="s">
        <v>2670</v>
      </c>
      <c r="E2726" s="23" t="s">
        <v>2524</v>
      </c>
      <c r="F2726" s="25">
        <v>43585</v>
      </c>
      <c r="G2726" s="13" t="s">
        <v>2608</v>
      </c>
      <c r="H2726" s="4" t="s">
        <v>2711</v>
      </c>
      <c r="I2726" s="7" t="s">
        <v>241</v>
      </c>
      <c r="J2726" s="77">
        <f t="shared" si="2"/>
        <v>4380.0020000000004</v>
      </c>
      <c r="K2726" s="77">
        <v>-1606.0328533480006</v>
      </c>
      <c r="L2726" s="79">
        <v>0</v>
      </c>
      <c r="M2726" s="10">
        <v>0</v>
      </c>
      <c r="N2726" s="10">
        <f>(J2726*1.6667%)*-1</f>
        <v>-73.001493334000017</v>
      </c>
      <c r="O2726" s="78">
        <f>SUM(J2726:N2726)</f>
        <v>2700.967653318</v>
      </c>
    </row>
    <row r="2727" spans="2:15" x14ac:dyDescent="0.25">
      <c r="B2727" s="51" t="s">
        <v>21</v>
      </c>
      <c r="C2727" s="3" t="s">
        <v>2523</v>
      </c>
      <c r="D2727" s="31" t="s">
        <v>2670</v>
      </c>
      <c r="E2727" s="23" t="s">
        <v>2524</v>
      </c>
      <c r="F2727" s="25">
        <v>43585</v>
      </c>
      <c r="G2727" s="13" t="s">
        <v>2608</v>
      </c>
      <c r="H2727" s="4" t="s">
        <v>2711</v>
      </c>
      <c r="I2727" s="7" t="s">
        <v>241</v>
      </c>
      <c r="J2727" s="77">
        <f t="shared" si="2"/>
        <v>4380.0020000000004</v>
      </c>
      <c r="K2727" s="77">
        <v>-1606.0328533480006</v>
      </c>
      <c r="L2727" s="79">
        <v>0</v>
      </c>
      <c r="M2727" s="10">
        <v>0</v>
      </c>
      <c r="N2727" s="10">
        <f>(J2727*1.6667%)*-1</f>
        <v>-73.001493334000017</v>
      </c>
      <c r="O2727" s="78">
        <f>SUM(J2727:N2727)</f>
        <v>2700.967653318</v>
      </c>
    </row>
    <row r="2728" spans="2:15" x14ac:dyDescent="0.25">
      <c r="B2728" s="51" t="s">
        <v>21</v>
      </c>
      <c r="C2728" s="3" t="s">
        <v>2523</v>
      </c>
      <c r="D2728" s="31" t="s">
        <v>2670</v>
      </c>
      <c r="E2728" s="23" t="s">
        <v>2524</v>
      </c>
      <c r="F2728" s="25">
        <v>43585</v>
      </c>
      <c r="G2728" s="13" t="s">
        <v>2608</v>
      </c>
      <c r="H2728" s="4" t="s">
        <v>2711</v>
      </c>
      <c r="I2728" s="7" t="s">
        <v>241</v>
      </c>
      <c r="J2728" s="77">
        <f t="shared" si="2"/>
        <v>4380.0020000000004</v>
      </c>
      <c r="K2728" s="77">
        <v>-1606.0328533480006</v>
      </c>
      <c r="L2728" s="79">
        <v>0</v>
      </c>
      <c r="M2728" s="10">
        <v>0</v>
      </c>
      <c r="N2728" s="10">
        <f>(J2728*1.6667%)*-1</f>
        <v>-73.001493334000017</v>
      </c>
      <c r="O2728" s="78">
        <f>SUM(J2728:N2728)</f>
        <v>2700.967653318</v>
      </c>
    </row>
    <row r="2729" spans="2:15" x14ac:dyDescent="0.25">
      <c r="B2729" s="51" t="s">
        <v>21</v>
      </c>
      <c r="C2729" s="3" t="s">
        <v>2523</v>
      </c>
      <c r="D2729" s="31" t="s">
        <v>2670</v>
      </c>
      <c r="E2729" s="23" t="s">
        <v>2524</v>
      </c>
      <c r="F2729" s="25">
        <v>43585</v>
      </c>
      <c r="G2729" s="13" t="s">
        <v>2608</v>
      </c>
      <c r="H2729" s="4" t="s">
        <v>2711</v>
      </c>
      <c r="I2729" s="7" t="s">
        <v>241</v>
      </c>
      <c r="J2729" s="77">
        <f t="shared" si="2"/>
        <v>4380.0020000000004</v>
      </c>
      <c r="K2729" s="77">
        <v>-1606.0328533480006</v>
      </c>
      <c r="L2729" s="79">
        <v>0</v>
      </c>
      <c r="M2729" s="10">
        <v>0</v>
      </c>
      <c r="N2729" s="10">
        <f>(J2729*1.6667%)*-1</f>
        <v>-73.001493334000017</v>
      </c>
      <c r="O2729" s="78">
        <f>SUM(J2729:N2729)</f>
        <v>2700.967653318</v>
      </c>
    </row>
    <row r="2730" spans="2:15" x14ac:dyDescent="0.25">
      <c r="B2730" s="51" t="s">
        <v>21</v>
      </c>
      <c r="C2730" s="3" t="s">
        <v>2523</v>
      </c>
      <c r="D2730" s="31" t="s">
        <v>2670</v>
      </c>
      <c r="E2730" s="23" t="s">
        <v>2524</v>
      </c>
      <c r="F2730" s="25">
        <v>43585</v>
      </c>
      <c r="G2730" s="13" t="s">
        <v>2608</v>
      </c>
      <c r="H2730" s="4" t="s">
        <v>2711</v>
      </c>
      <c r="I2730" s="7" t="s">
        <v>241</v>
      </c>
      <c r="J2730" s="77">
        <f t="shared" si="2"/>
        <v>4380.0020000000004</v>
      </c>
      <c r="K2730" s="77">
        <v>-1606.0328533480006</v>
      </c>
      <c r="L2730" s="79">
        <v>0</v>
      </c>
      <c r="M2730" s="10">
        <v>0</v>
      </c>
      <c r="N2730" s="10">
        <f>(J2730*1.6667%)*-1</f>
        <v>-73.001493334000017</v>
      </c>
      <c r="O2730" s="78">
        <f>SUM(J2730:N2730)</f>
        <v>2700.967653318</v>
      </c>
    </row>
    <row r="2731" spans="2:15" x14ac:dyDescent="0.25">
      <c r="B2731" s="51" t="s">
        <v>21</v>
      </c>
      <c r="C2731" s="3" t="s">
        <v>2523</v>
      </c>
      <c r="D2731" s="31" t="s">
        <v>2670</v>
      </c>
      <c r="E2731" s="23" t="s">
        <v>2524</v>
      </c>
      <c r="F2731" s="25">
        <v>43585</v>
      </c>
      <c r="G2731" s="13" t="s">
        <v>2608</v>
      </c>
      <c r="H2731" s="4" t="s">
        <v>2711</v>
      </c>
      <c r="I2731" s="7" t="s">
        <v>241</v>
      </c>
      <c r="J2731" s="77">
        <f t="shared" si="2"/>
        <v>4380.0020000000004</v>
      </c>
      <c r="K2731" s="77">
        <v>-1606.0328533480006</v>
      </c>
      <c r="L2731" s="79">
        <v>0</v>
      </c>
      <c r="M2731" s="10">
        <v>0</v>
      </c>
      <c r="N2731" s="10">
        <f>(J2731*1.6667%)*-1</f>
        <v>-73.001493334000017</v>
      </c>
      <c r="O2731" s="78">
        <f>SUM(J2731:N2731)</f>
        <v>2700.967653318</v>
      </c>
    </row>
    <row r="2732" spans="2:15" x14ac:dyDescent="0.25">
      <c r="B2732" s="51" t="s">
        <v>21</v>
      </c>
      <c r="C2732" s="3" t="s">
        <v>2523</v>
      </c>
      <c r="D2732" s="31" t="s">
        <v>2670</v>
      </c>
      <c r="E2732" s="23" t="s">
        <v>2524</v>
      </c>
      <c r="F2732" s="25">
        <v>43585</v>
      </c>
      <c r="G2732" s="13" t="s">
        <v>2608</v>
      </c>
      <c r="H2732" s="4" t="s">
        <v>2711</v>
      </c>
      <c r="I2732" s="7" t="s">
        <v>241</v>
      </c>
      <c r="J2732" s="77">
        <f t="shared" si="2"/>
        <v>4380.0020000000004</v>
      </c>
      <c r="K2732" s="77">
        <v>-1606.0328533480006</v>
      </c>
      <c r="L2732" s="79">
        <v>0</v>
      </c>
      <c r="M2732" s="10">
        <v>0</v>
      </c>
      <c r="N2732" s="10">
        <f>(J2732*1.6667%)*-1</f>
        <v>-73.001493334000017</v>
      </c>
      <c r="O2732" s="78">
        <f>SUM(J2732:N2732)</f>
        <v>2700.967653318</v>
      </c>
    </row>
    <row r="2733" spans="2:15" x14ac:dyDescent="0.25">
      <c r="B2733" s="51" t="s">
        <v>21</v>
      </c>
      <c r="C2733" s="3" t="s">
        <v>2523</v>
      </c>
      <c r="D2733" s="31" t="s">
        <v>2670</v>
      </c>
      <c r="E2733" s="23" t="s">
        <v>2524</v>
      </c>
      <c r="F2733" s="25">
        <v>43585</v>
      </c>
      <c r="G2733" s="13" t="s">
        <v>2608</v>
      </c>
      <c r="H2733" s="4" t="s">
        <v>2711</v>
      </c>
      <c r="I2733" s="7" t="s">
        <v>241</v>
      </c>
      <c r="J2733" s="77">
        <f t="shared" si="2"/>
        <v>4380.0020000000004</v>
      </c>
      <c r="K2733" s="77">
        <v>-1606.0328533480006</v>
      </c>
      <c r="L2733" s="79">
        <v>0</v>
      </c>
      <c r="M2733" s="10">
        <v>0</v>
      </c>
      <c r="N2733" s="10">
        <f>(J2733*1.6667%)*-1</f>
        <v>-73.001493334000017</v>
      </c>
      <c r="O2733" s="78">
        <f>SUM(J2733:N2733)</f>
        <v>2700.967653318</v>
      </c>
    </row>
    <row r="2734" spans="2:15" x14ac:dyDescent="0.25">
      <c r="B2734" s="51" t="s">
        <v>21</v>
      </c>
      <c r="C2734" s="3" t="s">
        <v>2523</v>
      </c>
      <c r="D2734" s="31" t="s">
        <v>2670</v>
      </c>
      <c r="E2734" s="23" t="s">
        <v>2524</v>
      </c>
      <c r="F2734" s="25">
        <v>43585</v>
      </c>
      <c r="G2734" s="13" t="s">
        <v>2608</v>
      </c>
      <c r="H2734" s="4" t="s">
        <v>2711</v>
      </c>
      <c r="I2734" s="7" t="s">
        <v>241</v>
      </c>
      <c r="J2734" s="77">
        <f t="shared" si="2"/>
        <v>4380.0020000000004</v>
      </c>
      <c r="K2734" s="77">
        <v>-1606.0328533480006</v>
      </c>
      <c r="L2734" s="79">
        <v>0</v>
      </c>
      <c r="M2734" s="10">
        <v>0</v>
      </c>
      <c r="N2734" s="10">
        <f>(J2734*1.6667%)*-1</f>
        <v>-73.001493334000017</v>
      </c>
      <c r="O2734" s="78">
        <f>SUM(J2734:N2734)</f>
        <v>2700.967653318</v>
      </c>
    </row>
    <row r="2735" spans="2:15" x14ac:dyDescent="0.25">
      <c r="B2735" s="51" t="s">
        <v>21</v>
      </c>
      <c r="C2735" s="3" t="s">
        <v>2523</v>
      </c>
      <c r="D2735" s="31" t="s">
        <v>2670</v>
      </c>
      <c r="E2735" s="23" t="s">
        <v>2524</v>
      </c>
      <c r="F2735" s="25">
        <v>43585</v>
      </c>
      <c r="G2735" s="13" t="s">
        <v>2608</v>
      </c>
      <c r="H2735" s="4" t="s">
        <v>2711</v>
      </c>
      <c r="I2735" s="7" t="s">
        <v>241</v>
      </c>
      <c r="J2735" s="77">
        <f t="shared" si="2"/>
        <v>4380.0020000000004</v>
      </c>
      <c r="K2735" s="77">
        <v>-1606.0328533480006</v>
      </c>
      <c r="L2735" s="79">
        <v>0</v>
      </c>
      <c r="M2735" s="10">
        <v>0</v>
      </c>
      <c r="N2735" s="10">
        <f>(J2735*1.6667%)*-1</f>
        <v>-73.001493334000017</v>
      </c>
      <c r="O2735" s="78">
        <f>SUM(J2735:N2735)</f>
        <v>2700.967653318</v>
      </c>
    </row>
    <row r="2736" spans="2:15" x14ac:dyDescent="0.25">
      <c r="B2736" s="51" t="s">
        <v>21</v>
      </c>
      <c r="C2736" s="3" t="s">
        <v>2523</v>
      </c>
      <c r="D2736" s="31" t="s">
        <v>2670</v>
      </c>
      <c r="E2736" s="23" t="s">
        <v>2524</v>
      </c>
      <c r="F2736" s="25">
        <v>43585</v>
      </c>
      <c r="G2736" s="13" t="s">
        <v>2608</v>
      </c>
      <c r="H2736" s="4" t="s">
        <v>2711</v>
      </c>
      <c r="I2736" s="7" t="s">
        <v>241</v>
      </c>
      <c r="J2736" s="77">
        <f t="shared" si="2"/>
        <v>4380.0020000000004</v>
      </c>
      <c r="K2736" s="77">
        <v>-1606.0328533480006</v>
      </c>
      <c r="L2736" s="79">
        <v>0</v>
      </c>
      <c r="M2736" s="10">
        <v>0</v>
      </c>
      <c r="N2736" s="10">
        <f>(J2736*1.6667%)*-1</f>
        <v>-73.001493334000017</v>
      </c>
      <c r="O2736" s="78">
        <f>SUM(J2736:N2736)</f>
        <v>2700.967653318</v>
      </c>
    </row>
    <row r="2737" spans="2:15" x14ac:dyDescent="0.25">
      <c r="B2737" s="51" t="s">
        <v>21</v>
      </c>
      <c r="C2737" s="3" t="s">
        <v>2523</v>
      </c>
      <c r="D2737" s="31" t="s">
        <v>2670</v>
      </c>
      <c r="E2737" s="23" t="s">
        <v>2524</v>
      </c>
      <c r="F2737" s="25">
        <v>43585</v>
      </c>
      <c r="G2737" s="13" t="s">
        <v>2608</v>
      </c>
      <c r="H2737" s="4" t="s">
        <v>2711</v>
      </c>
      <c r="I2737" s="7" t="s">
        <v>241</v>
      </c>
      <c r="J2737" s="77">
        <f t="shared" si="2"/>
        <v>4380.0020000000004</v>
      </c>
      <c r="K2737" s="77">
        <v>-1606.0328533480006</v>
      </c>
      <c r="L2737" s="79">
        <v>0</v>
      </c>
      <c r="M2737" s="10">
        <v>0</v>
      </c>
      <c r="N2737" s="10">
        <f>(J2737*1.6667%)*-1</f>
        <v>-73.001493334000017</v>
      </c>
      <c r="O2737" s="78">
        <f>SUM(J2737:N2737)</f>
        <v>2700.967653318</v>
      </c>
    </row>
    <row r="2738" spans="2:15" x14ac:dyDescent="0.25">
      <c r="B2738" s="51" t="s">
        <v>21</v>
      </c>
      <c r="C2738" s="3" t="s">
        <v>2523</v>
      </c>
      <c r="D2738" s="31" t="s">
        <v>2670</v>
      </c>
      <c r="E2738" s="23" t="s">
        <v>2524</v>
      </c>
      <c r="F2738" s="25">
        <v>43585</v>
      </c>
      <c r="G2738" s="13" t="s">
        <v>2608</v>
      </c>
      <c r="H2738" s="4" t="s">
        <v>2711</v>
      </c>
      <c r="I2738" s="7" t="s">
        <v>241</v>
      </c>
      <c r="J2738" s="77">
        <f t="shared" si="2"/>
        <v>4380.0020000000004</v>
      </c>
      <c r="K2738" s="77">
        <v>-1606.0328533480006</v>
      </c>
      <c r="L2738" s="79">
        <v>0</v>
      </c>
      <c r="M2738" s="10">
        <v>0</v>
      </c>
      <c r="N2738" s="10">
        <f>(J2738*1.6667%)*-1</f>
        <v>-73.001493334000017</v>
      </c>
      <c r="O2738" s="78">
        <f>SUM(J2738:N2738)</f>
        <v>2700.967653318</v>
      </c>
    </row>
    <row r="2739" spans="2:15" x14ac:dyDescent="0.25">
      <c r="B2739" s="51" t="s">
        <v>21</v>
      </c>
      <c r="C2739" s="3" t="s">
        <v>2523</v>
      </c>
      <c r="D2739" s="31" t="s">
        <v>2670</v>
      </c>
      <c r="E2739" s="23" t="s">
        <v>2524</v>
      </c>
      <c r="F2739" s="25">
        <v>43585</v>
      </c>
      <c r="G2739" s="13" t="s">
        <v>2608</v>
      </c>
      <c r="H2739" s="4" t="s">
        <v>2711</v>
      </c>
      <c r="I2739" s="7" t="s">
        <v>241</v>
      </c>
      <c r="J2739" s="77">
        <f t="shared" si="2"/>
        <v>4380.0020000000004</v>
      </c>
      <c r="K2739" s="77">
        <v>-1606.0328533480006</v>
      </c>
      <c r="L2739" s="79">
        <v>0</v>
      </c>
      <c r="M2739" s="10">
        <v>0</v>
      </c>
      <c r="N2739" s="10">
        <f>(J2739*1.6667%)*-1</f>
        <v>-73.001493334000017</v>
      </c>
      <c r="O2739" s="78">
        <f>SUM(J2739:N2739)</f>
        <v>2700.967653318</v>
      </c>
    </row>
    <row r="2740" spans="2:15" x14ac:dyDescent="0.25">
      <c r="B2740" s="51" t="s">
        <v>21</v>
      </c>
      <c r="C2740" s="3" t="s">
        <v>2523</v>
      </c>
      <c r="D2740" s="31" t="s">
        <v>2670</v>
      </c>
      <c r="E2740" s="23" t="s">
        <v>2524</v>
      </c>
      <c r="F2740" s="25">
        <v>43585</v>
      </c>
      <c r="G2740" s="13" t="s">
        <v>2608</v>
      </c>
      <c r="H2740" s="4" t="s">
        <v>2711</v>
      </c>
      <c r="I2740" s="7" t="s">
        <v>241</v>
      </c>
      <c r="J2740" s="77">
        <f t="shared" si="2"/>
        <v>4380.0020000000004</v>
      </c>
      <c r="K2740" s="77">
        <v>-1606.0328533480006</v>
      </c>
      <c r="L2740" s="79">
        <v>0</v>
      </c>
      <c r="M2740" s="10">
        <v>0</v>
      </c>
      <c r="N2740" s="10">
        <f>(J2740*1.6667%)*-1</f>
        <v>-73.001493334000017</v>
      </c>
      <c r="O2740" s="78">
        <f>SUM(J2740:N2740)</f>
        <v>2700.967653318</v>
      </c>
    </row>
    <row r="2741" spans="2:15" x14ac:dyDescent="0.25">
      <c r="B2741" s="51" t="s">
        <v>21</v>
      </c>
      <c r="C2741" s="3" t="s">
        <v>2523</v>
      </c>
      <c r="D2741" s="31" t="s">
        <v>2670</v>
      </c>
      <c r="E2741" s="23" t="s">
        <v>2524</v>
      </c>
      <c r="F2741" s="25">
        <v>43585</v>
      </c>
      <c r="G2741" s="13" t="s">
        <v>2608</v>
      </c>
      <c r="H2741" s="4" t="s">
        <v>2711</v>
      </c>
      <c r="I2741" s="7" t="s">
        <v>241</v>
      </c>
      <c r="J2741" s="77">
        <f t="shared" si="2"/>
        <v>4380.0020000000004</v>
      </c>
      <c r="K2741" s="77">
        <v>-1606.0328533480006</v>
      </c>
      <c r="L2741" s="79">
        <v>0</v>
      </c>
      <c r="M2741" s="10">
        <v>0</v>
      </c>
      <c r="N2741" s="10">
        <f>(J2741*1.6667%)*-1</f>
        <v>-73.001493334000017</v>
      </c>
      <c r="O2741" s="78">
        <f>SUM(J2741:N2741)</f>
        <v>2700.967653318</v>
      </c>
    </row>
    <row r="2742" spans="2:15" x14ac:dyDescent="0.25">
      <c r="B2742" s="51" t="s">
        <v>21</v>
      </c>
      <c r="C2742" s="3" t="s">
        <v>2523</v>
      </c>
      <c r="D2742" s="31" t="s">
        <v>2670</v>
      </c>
      <c r="E2742" s="23" t="s">
        <v>2524</v>
      </c>
      <c r="F2742" s="25">
        <v>43585</v>
      </c>
      <c r="G2742" s="13" t="s">
        <v>2608</v>
      </c>
      <c r="H2742" s="4" t="s">
        <v>2711</v>
      </c>
      <c r="I2742" s="7" t="s">
        <v>241</v>
      </c>
      <c r="J2742" s="77">
        <f t="shared" si="2"/>
        <v>4380.0020000000004</v>
      </c>
      <c r="K2742" s="77">
        <v>-1606.0328533480006</v>
      </c>
      <c r="L2742" s="79">
        <v>0</v>
      </c>
      <c r="M2742" s="10">
        <v>0</v>
      </c>
      <c r="N2742" s="10">
        <f>(J2742*1.6667%)*-1</f>
        <v>-73.001493334000017</v>
      </c>
      <c r="O2742" s="78">
        <f>SUM(J2742:N2742)</f>
        <v>2700.967653318</v>
      </c>
    </row>
    <row r="2743" spans="2:15" x14ac:dyDescent="0.25">
      <c r="B2743" s="51" t="s">
        <v>21</v>
      </c>
      <c r="C2743" s="3" t="s">
        <v>2523</v>
      </c>
      <c r="D2743" s="31" t="s">
        <v>2670</v>
      </c>
      <c r="E2743" s="23" t="s">
        <v>2524</v>
      </c>
      <c r="F2743" s="25">
        <v>43585</v>
      </c>
      <c r="G2743" s="13" t="s">
        <v>2608</v>
      </c>
      <c r="H2743" s="4" t="s">
        <v>2711</v>
      </c>
      <c r="I2743" s="7" t="s">
        <v>241</v>
      </c>
      <c r="J2743" s="77">
        <f t="shared" si="2"/>
        <v>4380.0020000000004</v>
      </c>
      <c r="K2743" s="77">
        <v>-1606.0328533480006</v>
      </c>
      <c r="L2743" s="79">
        <v>0</v>
      </c>
      <c r="M2743" s="10">
        <v>0</v>
      </c>
      <c r="N2743" s="10">
        <f>(J2743*1.6667%)*-1</f>
        <v>-73.001493334000017</v>
      </c>
      <c r="O2743" s="78">
        <f>SUM(J2743:N2743)</f>
        <v>2700.967653318</v>
      </c>
    </row>
    <row r="2744" spans="2:15" x14ac:dyDescent="0.25">
      <c r="B2744" s="51" t="s">
        <v>21</v>
      </c>
      <c r="C2744" s="3" t="s">
        <v>2523</v>
      </c>
      <c r="D2744" s="31" t="s">
        <v>2670</v>
      </c>
      <c r="E2744" s="23" t="s">
        <v>2524</v>
      </c>
      <c r="F2744" s="25">
        <v>43585</v>
      </c>
      <c r="G2744" s="13" t="s">
        <v>2608</v>
      </c>
      <c r="H2744" s="4" t="s">
        <v>2711</v>
      </c>
      <c r="I2744" s="7" t="s">
        <v>241</v>
      </c>
      <c r="J2744" s="77">
        <f t="shared" si="2"/>
        <v>4380.0020000000004</v>
      </c>
      <c r="K2744" s="77">
        <v>-1606.0328533480006</v>
      </c>
      <c r="L2744" s="79">
        <v>0</v>
      </c>
      <c r="M2744" s="10">
        <v>0</v>
      </c>
      <c r="N2744" s="10">
        <f>(J2744*1.6667%)*-1</f>
        <v>-73.001493334000017</v>
      </c>
      <c r="O2744" s="78">
        <f>SUM(J2744:N2744)</f>
        <v>2700.967653318</v>
      </c>
    </row>
    <row r="2745" spans="2:15" x14ac:dyDescent="0.25">
      <c r="B2745" s="51" t="s">
        <v>21</v>
      </c>
      <c r="C2745" s="3" t="s">
        <v>2523</v>
      </c>
      <c r="D2745" s="31" t="s">
        <v>2670</v>
      </c>
      <c r="E2745" s="23" t="s">
        <v>2524</v>
      </c>
      <c r="F2745" s="25">
        <v>43585</v>
      </c>
      <c r="G2745" s="13" t="s">
        <v>2608</v>
      </c>
      <c r="H2745" s="4" t="s">
        <v>2711</v>
      </c>
      <c r="I2745" s="7" t="s">
        <v>241</v>
      </c>
      <c r="J2745" s="77">
        <f t="shared" si="2"/>
        <v>4380.0020000000004</v>
      </c>
      <c r="K2745" s="77">
        <v>-1606.0328533480006</v>
      </c>
      <c r="L2745" s="79">
        <v>0</v>
      </c>
      <c r="M2745" s="10">
        <v>0</v>
      </c>
      <c r="N2745" s="10">
        <f>(J2745*1.6667%)*-1</f>
        <v>-73.001493334000017</v>
      </c>
      <c r="O2745" s="78">
        <f>SUM(J2745:N2745)</f>
        <v>2700.967653318</v>
      </c>
    </row>
    <row r="2746" spans="2:15" x14ac:dyDescent="0.25">
      <c r="B2746" s="51" t="s">
        <v>21</v>
      </c>
      <c r="C2746" s="3" t="s">
        <v>2523</v>
      </c>
      <c r="D2746" s="31" t="s">
        <v>2670</v>
      </c>
      <c r="E2746" s="23" t="s">
        <v>2524</v>
      </c>
      <c r="F2746" s="25">
        <v>43585</v>
      </c>
      <c r="G2746" s="13" t="s">
        <v>2608</v>
      </c>
      <c r="H2746" s="4" t="s">
        <v>2711</v>
      </c>
      <c r="I2746" s="7" t="s">
        <v>241</v>
      </c>
      <c r="J2746" s="77">
        <f t="shared" si="2"/>
        <v>4380.0020000000004</v>
      </c>
      <c r="K2746" s="77">
        <v>-1606.0328533480006</v>
      </c>
      <c r="L2746" s="79">
        <v>0</v>
      </c>
      <c r="M2746" s="10">
        <v>0</v>
      </c>
      <c r="N2746" s="10">
        <f>(J2746*1.6667%)*-1</f>
        <v>-73.001493334000017</v>
      </c>
      <c r="O2746" s="78">
        <f>SUM(J2746:N2746)</f>
        <v>2700.967653318</v>
      </c>
    </row>
    <row r="2747" spans="2:15" x14ac:dyDescent="0.25">
      <c r="B2747" s="51" t="s">
        <v>21</v>
      </c>
      <c r="C2747" s="3" t="s">
        <v>2523</v>
      </c>
      <c r="D2747" s="31" t="s">
        <v>2670</v>
      </c>
      <c r="E2747" s="23" t="s">
        <v>2524</v>
      </c>
      <c r="F2747" s="25">
        <v>43643</v>
      </c>
      <c r="G2747" s="13" t="s">
        <v>2608</v>
      </c>
      <c r="H2747" s="7" t="s">
        <v>2714</v>
      </c>
      <c r="I2747" s="81" t="s">
        <v>241</v>
      </c>
      <c r="J2747" s="9">
        <f t="shared" ref="J2747:J2786" si="3">8320/40</f>
        <v>208</v>
      </c>
      <c r="K2747" s="9">
        <v>-69.334719999999976</v>
      </c>
      <c r="L2747" s="79">
        <v>0</v>
      </c>
      <c r="M2747" s="10">
        <v>0</v>
      </c>
      <c r="N2747" s="10">
        <f>(J2747*1.6667%)*-1</f>
        <v>-3.466736</v>
      </c>
      <c r="O2747" s="55">
        <f>SUM(J2747:N2747)</f>
        <v>135.19854400000003</v>
      </c>
    </row>
    <row r="2748" spans="2:15" x14ac:dyDescent="0.25">
      <c r="B2748" s="51" t="s">
        <v>21</v>
      </c>
      <c r="C2748" s="3" t="s">
        <v>2523</v>
      </c>
      <c r="D2748" s="31" t="s">
        <v>2670</v>
      </c>
      <c r="E2748" s="23" t="s">
        <v>2524</v>
      </c>
      <c r="F2748" s="25">
        <v>43643</v>
      </c>
      <c r="G2748" s="13" t="s">
        <v>2608</v>
      </c>
      <c r="H2748" s="7" t="s">
        <v>2714</v>
      </c>
      <c r="I2748" s="81" t="s">
        <v>241</v>
      </c>
      <c r="J2748" s="9">
        <f t="shared" si="3"/>
        <v>208</v>
      </c>
      <c r="K2748" s="9">
        <v>-69.334719999999976</v>
      </c>
      <c r="L2748" s="79">
        <v>0</v>
      </c>
      <c r="M2748" s="10">
        <v>0</v>
      </c>
      <c r="N2748" s="10">
        <f>(J2748*1.6667%)*-1</f>
        <v>-3.466736</v>
      </c>
      <c r="O2748" s="55">
        <f>SUM(J2748:N2748)</f>
        <v>135.19854400000003</v>
      </c>
    </row>
    <row r="2749" spans="2:15" x14ac:dyDescent="0.25">
      <c r="B2749" s="51" t="s">
        <v>21</v>
      </c>
      <c r="C2749" s="3" t="s">
        <v>2523</v>
      </c>
      <c r="D2749" s="31" t="s">
        <v>2670</v>
      </c>
      <c r="E2749" s="23" t="s">
        <v>2524</v>
      </c>
      <c r="F2749" s="25">
        <v>43643</v>
      </c>
      <c r="G2749" s="13" t="s">
        <v>2608</v>
      </c>
      <c r="H2749" s="7" t="s">
        <v>2714</v>
      </c>
      <c r="I2749" s="81" t="s">
        <v>241</v>
      </c>
      <c r="J2749" s="9">
        <f t="shared" si="3"/>
        <v>208</v>
      </c>
      <c r="K2749" s="9">
        <v>-69.334719999999976</v>
      </c>
      <c r="L2749" s="79">
        <v>0</v>
      </c>
      <c r="M2749" s="10">
        <v>0</v>
      </c>
      <c r="N2749" s="10">
        <f>(J2749*1.6667%)*-1</f>
        <v>-3.466736</v>
      </c>
      <c r="O2749" s="55">
        <f>SUM(J2749:N2749)</f>
        <v>135.19854400000003</v>
      </c>
    </row>
    <row r="2750" spans="2:15" x14ac:dyDescent="0.25">
      <c r="B2750" s="51" t="s">
        <v>21</v>
      </c>
      <c r="C2750" s="3" t="s">
        <v>2523</v>
      </c>
      <c r="D2750" s="31" t="s">
        <v>2670</v>
      </c>
      <c r="E2750" s="23" t="s">
        <v>2524</v>
      </c>
      <c r="F2750" s="25">
        <v>43643</v>
      </c>
      <c r="G2750" s="13" t="s">
        <v>2608</v>
      </c>
      <c r="H2750" s="7" t="s">
        <v>2714</v>
      </c>
      <c r="I2750" s="81" t="s">
        <v>241</v>
      </c>
      <c r="J2750" s="9">
        <f t="shared" si="3"/>
        <v>208</v>
      </c>
      <c r="K2750" s="9">
        <v>-69.334719999999976</v>
      </c>
      <c r="L2750" s="79">
        <v>0</v>
      </c>
      <c r="M2750" s="10">
        <v>0</v>
      </c>
      <c r="N2750" s="10">
        <f>(J2750*1.6667%)*-1</f>
        <v>-3.466736</v>
      </c>
      <c r="O2750" s="55">
        <f>SUM(J2750:N2750)</f>
        <v>135.19854400000003</v>
      </c>
    </row>
    <row r="2751" spans="2:15" x14ac:dyDescent="0.25">
      <c r="B2751" s="51" t="s">
        <v>21</v>
      </c>
      <c r="C2751" s="3" t="s">
        <v>2523</v>
      </c>
      <c r="D2751" s="31" t="s">
        <v>2670</v>
      </c>
      <c r="E2751" s="23" t="s">
        <v>2524</v>
      </c>
      <c r="F2751" s="25">
        <v>43643</v>
      </c>
      <c r="G2751" s="13" t="s">
        <v>2608</v>
      </c>
      <c r="H2751" s="7" t="s">
        <v>2714</v>
      </c>
      <c r="I2751" s="81" t="s">
        <v>241</v>
      </c>
      <c r="J2751" s="9">
        <f t="shared" si="3"/>
        <v>208</v>
      </c>
      <c r="K2751" s="9">
        <v>-69.334719999999976</v>
      </c>
      <c r="L2751" s="79">
        <v>0</v>
      </c>
      <c r="M2751" s="10">
        <v>0</v>
      </c>
      <c r="N2751" s="10">
        <f>(J2751*1.6667%)*-1</f>
        <v>-3.466736</v>
      </c>
      <c r="O2751" s="55">
        <f>SUM(J2751:N2751)</f>
        <v>135.19854400000003</v>
      </c>
    </row>
    <row r="2752" spans="2:15" x14ac:dyDescent="0.25">
      <c r="B2752" s="51" t="s">
        <v>21</v>
      </c>
      <c r="C2752" s="3" t="s">
        <v>2523</v>
      </c>
      <c r="D2752" s="31" t="s">
        <v>2670</v>
      </c>
      <c r="E2752" s="23" t="s">
        <v>2524</v>
      </c>
      <c r="F2752" s="25">
        <v>43643</v>
      </c>
      <c r="G2752" s="13" t="s">
        <v>2608</v>
      </c>
      <c r="H2752" s="7" t="s">
        <v>2714</v>
      </c>
      <c r="I2752" s="81" t="s">
        <v>241</v>
      </c>
      <c r="J2752" s="9">
        <f t="shared" si="3"/>
        <v>208</v>
      </c>
      <c r="K2752" s="9">
        <v>-69.334719999999976</v>
      </c>
      <c r="L2752" s="79">
        <v>0</v>
      </c>
      <c r="M2752" s="10">
        <v>0</v>
      </c>
      <c r="N2752" s="10">
        <f>(J2752*1.6667%)*-1</f>
        <v>-3.466736</v>
      </c>
      <c r="O2752" s="55">
        <f>SUM(J2752:N2752)</f>
        <v>135.19854400000003</v>
      </c>
    </row>
    <row r="2753" spans="2:15" x14ac:dyDescent="0.25">
      <c r="B2753" s="51" t="s">
        <v>21</v>
      </c>
      <c r="C2753" s="3" t="s">
        <v>2523</v>
      </c>
      <c r="D2753" s="31" t="s">
        <v>2670</v>
      </c>
      <c r="E2753" s="23" t="s">
        <v>2524</v>
      </c>
      <c r="F2753" s="25">
        <v>43643</v>
      </c>
      <c r="G2753" s="13" t="s">
        <v>2608</v>
      </c>
      <c r="H2753" s="7" t="s">
        <v>2714</v>
      </c>
      <c r="I2753" s="81" t="s">
        <v>241</v>
      </c>
      <c r="J2753" s="9">
        <f t="shared" si="3"/>
        <v>208</v>
      </c>
      <c r="K2753" s="9">
        <v>-69.334719999999976</v>
      </c>
      <c r="L2753" s="79">
        <v>0</v>
      </c>
      <c r="M2753" s="10">
        <v>0</v>
      </c>
      <c r="N2753" s="10">
        <f>(J2753*1.6667%)*-1</f>
        <v>-3.466736</v>
      </c>
      <c r="O2753" s="55">
        <f>SUM(J2753:N2753)</f>
        <v>135.19854400000003</v>
      </c>
    </row>
    <row r="2754" spans="2:15" x14ac:dyDescent="0.25">
      <c r="B2754" s="51" t="s">
        <v>21</v>
      </c>
      <c r="C2754" s="3" t="s">
        <v>2523</v>
      </c>
      <c r="D2754" s="31" t="s">
        <v>2670</v>
      </c>
      <c r="E2754" s="23" t="s">
        <v>2524</v>
      </c>
      <c r="F2754" s="25">
        <v>43643</v>
      </c>
      <c r="G2754" s="13" t="s">
        <v>2608</v>
      </c>
      <c r="H2754" s="7" t="s">
        <v>2714</v>
      </c>
      <c r="I2754" s="81" t="s">
        <v>241</v>
      </c>
      <c r="J2754" s="9">
        <f t="shared" si="3"/>
        <v>208</v>
      </c>
      <c r="K2754" s="9">
        <v>-69.334719999999976</v>
      </c>
      <c r="L2754" s="79">
        <v>0</v>
      </c>
      <c r="M2754" s="10">
        <v>0</v>
      </c>
      <c r="N2754" s="10">
        <f>(J2754*1.6667%)*-1</f>
        <v>-3.466736</v>
      </c>
      <c r="O2754" s="55">
        <f>SUM(J2754:N2754)</f>
        <v>135.19854400000003</v>
      </c>
    </row>
    <row r="2755" spans="2:15" x14ac:dyDescent="0.25">
      <c r="B2755" s="51" t="s">
        <v>21</v>
      </c>
      <c r="C2755" s="3" t="s">
        <v>2523</v>
      </c>
      <c r="D2755" s="31" t="s">
        <v>2670</v>
      </c>
      <c r="E2755" s="23" t="s">
        <v>2524</v>
      </c>
      <c r="F2755" s="25">
        <v>43643</v>
      </c>
      <c r="G2755" s="13" t="s">
        <v>2608</v>
      </c>
      <c r="H2755" s="7" t="s">
        <v>2714</v>
      </c>
      <c r="I2755" s="81" t="s">
        <v>241</v>
      </c>
      <c r="J2755" s="9">
        <f t="shared" si="3"/>
        <v>208</v>
      </c>
      <c r="K2755" s="9">
        <v>-69.334719999999976</v>
      </c>
      <c r="L2755" s="79">
        <v>0</v>
      </c>
      <c r="M2755" s="10">
        <v>0</v>
      </c>
      <c r="N2755" s="10">
        <f>(J2755*1.6667%)*-1</f>
        <v>-3.466736</v>
      </c>
      <c r="O2755" s="55">
        <f>SUM(J2755:N2755)</f>
        <v>135.19854400000003</v>
      </c>
    </row>
    <row r="2756" spans="2:15" x14ac:dyDescent="0.25">
      <c r="B2756" s="51" t="s">
        <v>21</v>
      </c>
      <c r="C2756" s="3" t="s">
        <v>2523</v>
      </c>
      <c r="D2756" s="31" t="s">
        <v>2670</v>
      </c>
      <c r="E2756" s="23" t="s">
        <v>2524</v>
      </c>
      <c r="F2756" s="25">
        <v>43643</v>
      </c>
      <c r="G2756" s="13" t="s">
        <v>2608</v>
      </c>
      <c r="H2756" s="7" t="s">
        <v>2714</v>
      </c>
      <c r="I2756" s="81" t="s">
        <v>241</v>
      </c>
      <c r="J2756" s="9">
        <f t="shared" si="3"/>
        <v>208</v>
      </c>
      <c r="K2756" s="9">
        <v>-69.334719999999976</v>
      </c>
      <c r="L2756" s="79">
        <v>0</v>
      </c>
      <c r="M2756" s="10">
        <v>0</v>
      </c>
      <c r="N2756" s="10">
        <f>(J2756*1.6667%)*-1</f>
        <v>-3.466736</v>
      </c>
      <c r="O2756" s="55">
        <f>SUM(J2756:N2756)</f>
        <v>135.19854400000003</v>
      </c>
    </row>
    <row r="2757" spans="2:15" x14ac:dyDescent="0.25">
      <c r="B2757" s="51" t="s">
        <v>21</v>
      </c>
      <c r="C2757" s="3" t="s">
        <v>2523</v>
      </c>
      <c r="D2757" s="31" t="s">
        <v>2670</v>
      </c>
      <c r="E2757" s="23" t="s">
        <v>2524</v>
      </c>
      <c r="F2757" s="25">
        <v>43643</v>
      </c>
      <c r="G2757" s="13" t="s">
        <v>2608</v>
      </c>
      <c r="H2757" s="7" t="s">
        <v>2714</v>
      </c>
      <c r="I2757" s="81" t="s">
        <v>241</v>
      </c>
      <c r="J2757" s="9">
        <f t="shared" si="3"/>
        <v>208</v>
      </c>
      <c r="K2757" s="9">
        <v>-69.334719999999976</v>
      </c>
      <c r="L2757" s="79">
        <v>0</v>
      </c>
      <c r="M2757" s="10">
        <v>0</v>
      </c>
      <c r="N2757" s="10">
        <f>(J2757*1.6667%)*-1</f>
        <v>-3.466736</v>
      </c>
      <c r="O2757" s="55">
        <f>SUM(J2757:N2757)</f>
        <v>135.19854400000003</v>
      </c>
    </row>
    <row r="2758" spans="2:15" x14ac:dyDescent="0.25">
      <c r="B2758" s="51" t="s">
        <v>21</v>
      </c>
      <c r="C2758" s="3" t="s">
        <v>2523</v>
      </c>
      <c r="D2758" s="31" t="s">
        <v>2670</v>
      </c>
      <c r="E2758" s="23" t="s">
        <v>2524</v>
      </c>
      <c r="F2758" s="25">
        <v>43643</v>
      </c>
      <c r="G2758" s="13" t="s">
        <v>2608</v>
      </c>
      <c r="H2758" s="7" t="s">
        <v>2714</v>
      </c>
      <c r="I2758" s="81" t="s">
        <v>241</v>
      </c>
      <c r="J2758" s="9">
        <f t="shared" si="3"/>
        <v>208</v>
      </c>
      <c r="K2758" s="9">
        <v>-69.334719999999976</v>
      </c>
      <c r="L2758" s="79">
        <v>0</v>
      </c>
      <c r="M2758" s="10">
        <v>0</v>
      </c>
      <c r="N2758" s="10">
        <f>(J2758*1.6667%)*-1</f>
        <v>-3.466736</v>
      </c>
      <c r="O2758" s="55">
        <f>SUM(J2758:N2758)</f>
        <v>135.19854400000003</v>
      </c>
    </row>
    <row r="2759" spans="2:15" x14ac:dyDescent="0.25">
      <c r="B2759" s="51" t="s">
        <v>21</v>
      </c>
      <c r="C2759" s="3" t="s">
        <v>2523</v>
      </c>
      <c r="D2759" s="31" t="s">
        <v>2670</v>
      </c>
      <c r="E2759" s="23" t="s">
        <v>2524</v>
      </c>
      <c r="F2759" s="25">
        <v>43643</v>
      </c>
      <c r="G2759" s="13" t="s">
        <v>2608</v>
      </c>
      <c r="H2759" s="7" t="s">
        <v>2714</v>
      </c>
      <c r="I2759" s="81" t="s">
        <v>241</v>
      </c>
      <c r="J2759" s="9">
        <f t="shared" si="3"/>
        <v>208</v>
      </c>
      <c r="K2759" s="9">
        <v>-69.334719999999976</v>
      </c>
      <c r="L2759" s="79">
        <v>0</v>
      </c>
      <c r="M2759" s="10">
        <v>0</v>
      </c>
      <c r="N2759" s="10">
        <f>(J2759*1.6667%)*-1</f>
        <v>-3.466736</v>
      </c>
      <c r="O2759" s="55">
        <f>SUM(J2759:N2759)</f>
        <v>135.19854400000003</v>
      </c>
    </row>
    <row r="2760" spans="2:15" x14ac:dyDescent="0.25">
      <c r="B2760" s="51" t="s">
        <v>21</v>
      </c>
      <c r="C2760" s="3" t="s">
        <v>2523</v>
      </c>
      <c r="D2760" s="31" t="s">
        <v>2670</v>
      </c>
      <c r="E2760" s="23" t="s">
        <v>2524</v>
      </c>
      <c r="F2760" s="25">
        <v>43643</v>
      </c>
      <c r="G2760" s="13" t="s">
        <v>2608</v>
      </c>
      <c r="H2760" s="7" t="s">
        <v>2714</v>
      </c>
      <c r="I2760" s="81" t="s">
        <v>241</v>
      </c>
      <c r="J2760" s="9">
        <f t="shared" si="3"/>
        <v>208</v>
      </c>
      <c r="K2760" s="9">
        <v>-69.334719999999976</v>
      </c>
      <c r="L2760" s="79">
        <v>0</v>
      </c>
      <c r="M2760" s="10">
        <v>0</v>
      </c>
      <c r="N2760" s="10">
        <f>(J2760*1.6667%)*-1</f>
        <v>-3.466736</v>
      </c>
      <c r="O2760" s="55">
        <f>SUM(J2760:N2760)</f>
        <v>135.19854400000003</v>
      </c>
    </row>
    <row r="2761" spans="2:15" x14ac:dyDescent="0.25">
      <c r="B2761" s="51" t="s">
        <v>21</v>
      </c>
      <c r="C2761" s="3" t="s">
        <v>2523</v>
      </c>
      <c r="D2761" s="31" t="s">
        <v>2670</v>
      </c>
      <c r="E2761" s="23" t="s">
        <v>2524</v>
      </c>
      <c r="F2761" s="25">
        <v>43643</v>
      </c>
      <c r="G2761" s="13" t="s">
        <v>2608</v>
      </c>
      <c r="H2761" s="7" t="s">
        <v>2714</v>
      </c>
      <c r="I2761" s="81" t="s">
        <v>241</v>
      </c>
      <c r="J2761" s="9">
        <f t="shared" si="3"/>
        <v>208</v>
      </c>
      <c r="K2761" s="9">
        <v>-69.334719999999976</v>
      </c>
      <c r="L2761" s="79">
        <v>0</v>
      </c>
      <c r="M2761" s="10">
        <v>0</v>
      </c>
      <c r="N2761" s="10">
        <f>(J2761*1.6667%)*-1</f>
        <v>-3.466736</v>
      </c>
      <c r="O2761" s="55">
        <f>SUM(J2761:N2761)</f>
        <v>135.19854400000003</v>
      </c>
    </row>
    <row r="2762" spans="2:15" x14ac:dyDescent="0.25">
      <c r="B2762" s="51" t="s">
        <v>21</v>
      </c>
      <c r="C2762" s="3" t="s">
        <v>2523</v>
      </c>
      <c r="D2762" s="31" t="s">
        <v>2670</v>
      </c>
      <c r="E2762" s="23" t="s">
        <v>2524</v>
      </c>
      <c r="F2762" s="25">
        <v>43643</v>
      </c>
      <c r="G2762" s="13" t="s">
        <v>2608</v>
      </c>
      <c r="H2762" s="7" t="s">
        <v>2714</v>
      </c>
      <c r="I2762" s="81" t="s">
        <v>241</v>
      </c>
      <c r="J2762" s="9">
        <f t="shared" si="3"/>
        <v>208</v>
      </c>
      <c r="K2762" s="9">
        <v>-69.334719999999976</v>
      </c>
      <c r="L2762" s="79">
        <v>0</v>
      </c>
      <c r="M2762" s="10">
        <v>0</v>
      </c>
      <c r="N2762" s="10">
        <f>(J2762*1.6667%)*-1</f>
        <v>-3.466736</v>
      </c>
      <c r="O2762" s="55">
        <f>SUM(J2762:N2762)</f>
        <v>135.19854400000003</v>
      </c>
    </row>
    <row r="2763" spans="2:15" x14ac:dyDescent="0.25">
      <c r="B2763" s="51" t="s">
        <v>21</v>
      </c>
      <c r="C2763" s="3" t="s">
        <v>2523</v>
      </c>
      <c r="D2763" s="31" t="s">
        <v>2670</v>
      </c>
      <c r="E2763" s="23" t="s">
        <v>2524</v>
      </c>
      <c r="F2763" s="25">
        <v>43643</v>
      </c>
      <c r="G2763" s="13" t="s">
        <v>2608</v>
      </c>
      <c r="H2763" s="7" t="s">
        <v>2714</v>
      </c>
      <c r="I2763" s="81" t="s">
        <v>241</v>
      </c>
      <c r="J2763" s="9">
        <f t="shared" si="3"/>
        <v>208</v>
      </c>
      <c r="K2763" s="9">
        <v>-69.334719999999976</v>
      </c>
      <c r="L2763" s="79">
        <v>0</v>
      </c>
      <c r="M2763" s="10">
        <v>0</v>
      </c>
      <c r="N2763" s="10">
        <f>(J2763*1.6667%)*-1</f>
        <v>-3.466736</v>
      </c>
      <c r="O2763" s="55">
        <f>SUM(J2763:N2763)</f>
        <v>135.19854400000003</v>
      </c>
    </row>
    <row r="2764" spans="2:15" x14ac:dyDescent="0.25">
      <c r="B2764" s="51" t="s">
        <v>21</v>
      </c>
      <c r="C2764" s="3" t="s">
        <v>2523</v>
      </c>
      <c r="D2764" s="31" t="s">
        <v>2670</v>
      </c>
      <c r="E2764" s="23" t="s">
        <v>2524</v>
      </c>
      <c r="F2764" s="25">
        <v>43643</v>
      </c>
      <c r="G2764" s="13" t="s">
        <v>2608</v>
      </c>
      <c r="H2764" s="7" t="s">
        <v>2714</v>
      </c>
      <c r="I2764" s="81" t="s">
        <v>241</v>
      </c>
      <c r="J2764" s="9">
        <f t="shared" si="3"/>
        <v>208</v>
      </c>
      <c r="K2764" s="9">
        <v>-69.334719999999976</v>
      </c>
      <c r="L2764" s="79">
        <v>0</v>
      </c>
      <c r="M2764" s="10">
        <v>0</v>
      </c>
      <c r="N2764" s="10">
        <f>(J2764*1.6667%)*-1</f>
        <v>-3.466736</v>
      </c>
      <c r="O2764" s="55">
        <f>SUM(J2764:N2764)</f>
        <v>135.19854400000003</v>
      </c>
    </row>
    <row r="2765" spans="2:15" x14ac:dyDescent="0.25">
      <c r="B2765" s="51" t="s">
        <v>21</v>
      </c>
      <c r="C2765" s="3" t="s">
        <v>2523</v>
      </c>
      <c r="D2765" s="31" t="s">
        <v>2670</v>
      </c>
      <c r="E2765" s="23" t="s">
        <v>2524</v>
      </c>
      <c r="F2765" s="25">
        <v>43643</v>
      </c>
      <c r="G2765" s="13" t="s">
        <v>2608</v>
      </c>
      <c r="H2765" s="7" t="s">
        <v>2714</v>
      </c>
      <c r="I2765" s="81" t="s">
        <v>241</v>
      </c>
      <c r="J2765" s="9">
        <f t="shared" si="3"/>
        <v>208</v>
      </c>
      <c r="K2765" s="9">
        <v>-69.334719999999976</v>
      </c>
      <c r="L2765" s="79">
        <v>0</v>
      </c>
      <c r="M2765" s="10">
        <v>0</v>
      </c>
      <c r="N2765" s="10">
        <f>(J2765*1.6667%)*-1</f>
        <v>-3.466736</v>
      </c>
      <c r="O2765" s="55">
        <f>SUM(J2765:N2765)</f>
        <v>135.19854400000003</v>
      </c>
    </row>
    <row r="2766" spans="2:15" x14ac:dyDescent="0.25">
      <c r="B2766" s="51" t="s">
        <v>21</v>
      </c>
      <c r="C2766" s="3" t="s">
        <v>2523</v>
      </c>
      <c r="D2766" s="31" t="s">
        <v>2670</v>
      </c>
      <c r="E2766" s="23" t="s">
        <v>2524</v>
      </c>
      <c r="F2766" s="25">
        <v>43643</v>
      </c>
      <c r="G2766" s="13" t="s">
        <v>2608</v>
      </c>
      <c r="H2766" s="7" t="s">
        <v>2714</v>
      </c>
      <c r="I2766" s="81" t="s">
        <v>241</v>
      </c>
      <c r="J2766" s="9">
        <f t="shared" si="3"/>
        <v>208</v>
      </c>
      <c r="K2766" s="9">
        <v>-69.334719999999976</v>
      </c>
      <c r="L2766" s="79">
        <v>0</v>
      </c>
      <c r="M2766" s="10">
        <v>0</v>
      </c>
      <c r="N2766" s="10">
        <f>(J2766*1.6667%)*-1</f>
        <v>-3.466736</v>
      </c>
      <c r="O2766" s="55">
        <f>SUM(J2766:N2766)</f>
        <v>135.19854400000003</v>
      </c>
    </row>
    <row r="2767" spans="2:15" x14ac:dyDescent="0.25">
      <c r="B2767" s="51" t="s">
        <v>21</v>
      </c>
      <c r="C2767" s="3" t="s">
        <v>2523</v>
      </c>
      <c r="D2767" s="31" t="s">
        <v>2670</v>
      </c>
      <c r="E2767" s="23" t="s">
        <v>2524</v>
      </c>
      <c r="F2767" s="25">
        <v>43643</v>
      </c>
      <c r="G2767" s="13" t="s">
        <v>2608</v>
      </c>
      <c r="H2767" s="7" t="s">
        <v>2714</v>
      </c>
      <c r="I2767" s="81" t="s">
        <v>241</v>
      </c>
      <c r="J2767" s="9">
        <f t="shared" si="3"/>
        <v>208</v>
      </c>
      <c r="K2767" s="9">
        <v>-69.334719999999976</v>
      </c>
      <c r="L2767" s="79">
        <v>0</v>
      </c>
      <c r="M2767" s="10">
        <v>0</v>
      </c>
      <c r="N2767" s="10">
        <f>(J2767*1.6667%)*-1</f>
        <v>-3.466736</v>
      </c>
      <c r="O2767" s="55">
        <f>SUM(J2767:N2767)</f>
        <v>135.19854400000003</v>
      </c>
    </row>
    <row r="2768" spans="2:15" x14ac:dyDescent="0.25">
      <c r="B2768" s="51" t="s">
        <v>21</v>
      </c>
      <c r="C2768" s="3" t="s">
        <v>2523</v>
      </c>
      <c r="D2768" s="31" t="s">
        <v>2670</v>
      </c>
      <c r="E2768" s="23" t="s">
        <v>2524</v>
      </c>
      <c r="F2768" s="25">
        <v>43643</v>
      </c>
      <c r="G2768" s="13" t="s">
        <v>2608</v>
      </c>
      <c r="H2768" s="7" t="s">
        <v>2714</v>
      </c>
      <c r="I2768" s="81" t="s">
        <v>241</v>
      </c>
      <c r="J2768" s="9">
        <f t="shared" si="3"/>
        <v>208</v>
      </c>
      <c r="K2768" s="9">
        <v>-69.334719999999976</v>
      </c>
      <c r="L2768" s="79">
        <v>0</v>
      </c>
      <c r="M2768" s="10">
        <v>0</v>
      </c>
      <c r="N2768" s="10">
        <f>(J2768*1.6667%)*-1</f>
        <v>-3.466736</v>
      </c>
      <c r="O2768" s="55">
        <f>SUM(J2768:N2768)</f>
        <v>135.19854400000003</v>
      </c>
    </row>
    <row r="2769" spans="2:15" x14ac:dyDescent="0.25">
      <c r="B2769" s="51" t="s">
        <v>21</v>
      </c>
      <c r="C2769" s="3" t="s">
        <v>2523</v>
      </c>
      <c r="D2769" s="31" t="s">
        <v>2670</v>
      </c>
      <c r="E2769" s="23" t="s">
        <v>2524</v>
      </c>
      <c r="F2769" s="25">
        <v>43643</v>
      </c>
      <c r="G2769" s="13" t="s">
        <v>2608</v>
      </c>
      <c r="H2769" s="7" t="s">
        <v>2714</v>
      </c>
      <c r="I2769" s="81" t="s">
        <v>241</v>
      </c>
      <c r="J2769" s="9">
        <f t="shared" si="3"/>
        <v>208</v>
      </c>
      <c r="K2769" s="9">
        <v>-69.334719999999976</v>
      </c>
      <c r="L2769" s="79">
        <v>0</v>
      </c>
      <c r="M2769" s="10">
        <v>0</v>
      </c>
      <c r="N2769" s="10">
        <f>(J2769*1.6667%)*-1</f>
        <v>-3.466736</v>
      </c>
      <c r="O2769" s="55">
        <f>SUM(J2769:N2769)</f>
        <v>135.19854400000003</v>
      </c>
    </row>
    <row r="2770" spans="2:15" x14ac:dyDescent="0.25">
      <c r="B2770" s="51" t="s">
        <v>21</v>
      </c>
      <c r="C2770" s="3" t="s">
        <v>2523</v>
      </c>
      <c r="D2770" s="31" t="s">
        <v>2670</v>
      </c>
      <c r="E2770" s="23" t="s">
        <v>2524</v>
      </c>
      <c r="F2770" s="25">
        <v>43643</v>
      </c>
      <c r="G2770" s="13" t="s">
        <v>2608</v>
      </c>
      <c r="H2770" s="7" t="s">
        <v>2714</v>
      </c>
      <c r="I2770" s="81" t="s">
        <v>241</v>
      </c>
      <c r="J2770" s="9">
        <f t="shared" si="3"/>
        <v>208</v>
      </c>
      <c r="K2770" s="9">
        <v>-69.334719999999976</v>
      </c>
      <c r="L2770" s="79">
        <v>0</v>
      </c>
      <c r="M2770" s="10">
        <v>0</v>
      </c>
      <c r="N2770" s="10">
        <f>(J2770*1.6667%)*-1</f>
        <v>-3.466736</v>
      </c>
      <c r="O2770" s="55">
        <f>SUM(J2770:N2770)</f>
        <v>135.19854400000003</v>
      </c>
    </row>
    <row r="2771" spans="2:15" x14ac:dyDescent="0.25">
      <c r="B2771" s="51" t="s">
        <v>21</v>
      </c>
      <c r="C2771" s="3" t="s">
        <v>2523</v>
      </c>
      <c r="D2771" s="31" t="s">
        <v>2670</v>
      </c>
      <c r="E2771" s="23" t="s">
        <v>2524</v>
      </c>
      <c r="F2771" s="25">
        <v>43643</v>
      </c>
      <c r="G2771" s="13" t="s">
        <v>2608</v>
      </c>
      <c r="H2771" s="7" t="s">
        <v>2714</v>
      </c>
      <c r="I2771" s="81" t="s">
        <v>241</v>
      </c>
      <c r="J2771" s="9">
        <f t="shared" si="3"/>
        <v>208</v>
      </c>
      <c r="K2771" s="9">
        <v>-69.334719999999976</v>
      </c>
      <c r="L2771" s="79">
        <v>0</v>
      </c>
      <c r="M2771" s="10">
        <v>0</v>
      </c>
      <c r="N2771" s="10">
        <f>(J2771*1.6667%)*-1</f>
        <v>-3.466736</v>
      </c>
      <c r="O2771" s="55">
        <f>SUM(J2771:N2771)</f>
        <v>135.19854400000003</v>
      </c>
    </row>
    <row r="2772" spans="2:15" x14ac:dyDescent="0.25">
      <c r="B2772" s="51" t="s">
        <v>21</v>
      </c>
      <c r="C2772" s="3" t="s">
        <v>2523</v>
      </c>
      <c r="D2772" s="31" t="s">
        <v>2670</v>
      </c>
      <c r="E2772" s="23" t="s">
        <v>2524</v>
      </c>
      <c r="F2772" s="25">
        <v>43643</v>
      </c>
      <c r="G2772" s="13" t="s">
        <v>2608</v>
      </c>
      <c r="H2772" s="7" t="s">
        <v>2714</v>
      </c>
      <c r="I2772" s="81" t="s">
        <v>241</v>
      </c>
      <c r="J2772" s="9">
        <f t="shared" si="3"/>
        <v>208</v>
      </c>
      <c r="K2772" s="9">
        <v>-69.334719999999976</v>
      </c>
      <c r="L2772" s="79">
        <v>0</v>
      </c>
      <c r="M2772" s="10">
        <v>0</v>
      </c>
      <c r="N2772" s="10">
        <f>(J2772*1.6667%)*-1</f>
        <v>-3.466736</v>
      </c>
      <c r="O2772" s="55">
        <f>SUM(J2772:N2772)</f>
        <v>135.19854400000003</v>
      </c>
    </row>
    <row r="2773" spans="2:15" x14ac:dyDescent="0.25">
      <c r="B2773" s="51" t="s">
        <v>21</v>
      </c>
      <c r="C2773" s="3" t="s">
        <v>2523</v>
      </c>
      <c r="D2773" s="31" t="s">
        <v>2670</v>
      </c>
      <c r="E2773" s="23" t="s">
        <v>2524</v>
      </c>
      <c r="F2773" s="25">
        <v>43643</v>
      </c>
      <c r="G2773" s="13" t="s">
        <v>2608</v>
      </c>
      <c r="H2773" s="7" t="s">
        <v>2714</v>
      </c>
      <c r="I2773" s="81" t="s">
        <v>241</v>
      </c>
      <c r="J2773" s="9">
        <f t="shared" si="3"/>
        <v>208</v>
      </c>
      <c r="K2773" s="9">
        <v>-69.334719999999976</v>
      </c>
      <c r="L2773" s="79">
        <v>0</v>
      </c>
      <c r="M2773" s="10">
        <v>0</v>
      </c>
      <c r="N2773" s="10">
        <f>(J2773*1.6667%)*-1</f>
        <v>-3.466736</v>
      </c>
      <c r="O2773" s="55">
        <f>SUM(J2773:N2773)</f>
        <v>135.19854400000003</v>
      </c>
    </row>
    <row r="2774" spans="2:15" x14ac:dyDescent="0.25">
      <c r="B2774" s="51" t="s">
        <v>21</v>
      </c>
      <c r="C2774" s="3" t="s">
        <v>2523</v>
      </c>
      <c r="D2774" s="31" t="s">
        <v>2670</v>
      </c>
      <c r="E2774" s="23" t="s">
        <v>2524</v>
      </c>
      <c r="F2774" s="25">
        <v>43643</v>
      </c>
      <c r="G2774" s="13" t="s">
        <v>2608</v>
      </c>
      <c r="H2774" s="7" t="s">
        <v>2714</v>
      </c>
      <c r="I2774" s="81" t="s">
        <v>241</v>
      </c>
      <c r="J2774" s="9">
        <f t="shared" si="3"/>
        <v>208</v>
      </c>
      <c r="K2774" s="9">
        <v>-69.334719999999976</v>
      </c>
      <c r="L2774" s="79">
        <v>0</v>
      </c>
      <c r="M2774" s="10">
        <v>0</v>
      </c>
      <c r="N2774" s="10">
        <f>(J2774*1.6667%)*-1</f>
        <v>-3.466736</v>
      </c>
      <c r="O2774" s="55">
        <f>SUM(J2774:N2774)</f>
        <v>135.19854400000003</v>
      </c>
    </row>
    <row r="2775" spans="2:15" x14ac:dyDescent="0.25">
      <c r="B2775" s="51" t="s">
        <v>21</v>
      </c>
      <c r="C2775" s="3" t="s">
        <v>2523</v>
      </c>
      <c r="D2775" s="31" t="s">
        <v>2670</v>
      </c>
      <c r="E2775" s="23" t="s">
        <v>2524</v>
      </c>
      <c r="F2775" s="25">
        <v>43643</v>
      </c>
      <c r="G2775" s="13" t="s">
        <v>2608</v>
      </c>
      <c r="H2775" s="7" t="s">
        <v>2714</v>
      </c>
      <c r="I2775" s="81" t="s">
        <v>241</v>
      </c>
      <c r="J2775" s="9">
        <f t="shared" si="3"/>
        <v>208</v>
      </c>
      <c r="K2775" s="9">
        <v>-69.334719999999976</v>
      </c>
      <c r="L2775" s="79">
        <v>0</v>
      </c>
      <c r="M2775" s="10">
        <v>0</v>
      </c>
      <c r="N2775" s="10">
        <f>(J2775*1.6667%)*-1</f>
        <v>-3.466736</v>
      </c>
      <c r="O2775" s="55">
        <f>SUM(J2775:N2775)</f>
        <v>135.19854400000003</v>
      </c>
    </row>
    <row r="2776" spans="2:15" x14ac:dyDescent="0.25">
      <c r="B2776" s="51" t="s">
        <v>21</v>
      </c>
      <c r="C2776" s="3" t="s">
        <v>2523</v>
      </c>
      <c r="D2776" s="31" t="s">
        <v>2670</v>
      </c>
      <c r="E2776" s="23" t="s">
        <v>2524</v>
      </c>
      <c r="F2776" s="25">
        <v>43643</v>
      </c>
      <c r="G2776" s="13" t="s">
        <v>2608</v>
      </c>
      <c r="H2776" s="7" t="s">
        <v>2714</v>
      </c>
      <c r="I2776" s="81" t="s">
        <v>241</v>
      </c>
      <c r="J2776" s="9">
        <f t="shared" si="3"/>
        <v>208</v>
      </c>
      <c r="K2776" s="9">
        <v>-69.334719999999976</v>
      </c>
      <c r="L2776" s="79">
        <v>0</v>
      </c>
      <c r="M2776" s="10">
        <v>0</v>
      </c>
      <c r="N2776" s="10">
        <f>(J2776*1.6667%)*-1</f>
        <v>-3.466736</v>
      </c>
      <c r="O2776" s="55">
        <f>SUM(J2776:N2776)</f>
        <v>135.19854400000003</v>
      </c>
    </row>
    <row r="2777" spans="2:15" x14ac:dyDescent="0.25">
      <c r="B2777" s="51" t="s">
        <v>21</v>
      </c>
      <c r="C2777" s="3" t="s">
        <v>2523</v>
      </c>
      <c r="D2777" s="31" t="s">
        <v>2670</v>
      </c>
      <c r="E2777" s="23" t="s">
        <v>2524</v>
      </c>
      <c r="F2777" s="25">
        <v>43643</v>
      </c>
      <c r="G2777" s="13" t="s">
        <v>2608</v>
      </c>
      <c r="H2777" s="7" t="s">
        <v>2714</v>
      </c>
      <c r="I2777" s="81" t="s">
        <v>241</v>
      </c>
      <c r="J2777" s="9">
        <f t="shared" si="3"/>
        <v>208</v>
      </c>
      <c r="K2777" s="9">
        <v>-69.334719999999976</v>
      </c>
      <c r="L2777" s="79">
        <v>0</v>
      </c>
      <c r="M2777" s="10">
        <v>0</v>
      </c>
      <c r="N2777" s="10">
        <f>(J2777*1.6667%)*-1</f>
        <v>-3.466736</v>
      </c>
      <c r="O2777" s="55">
        <f>SUM(J2777:N2777)</f>
        <v>135.19854400000003</v>
      </c>
    </row>
    <row r="2778" spans="2:15" x14ac:dyDescent="0.25">
      <c r="B2778" s="51" t="s">
        <v>21</v>
      </c>
      <c r="C2778" s="3" t="s">
        <v>2523</v>
      </c>
      <c r="D2778" s="31" t="s">
        <v>2670</v>
      </c>
      <c r="E2778" s="23" t="s">
        <v>2524</v>
      </c>
      <c r="F2778" s="25">
        <v>43643</v>
      </c>
      <c r="G2778" s="13" t="s">
        <v>2608</v>
      </c>
      <c r="H2778" s="7" t="s">
        <v>2714</v>
      </c>
      <c r="I2778" s="81" t="s">
        <v>241</v>
      </c>
      <c r="J2778" s="9">
        <f t="shared" si="3"/>
        <v>208</v>
      </c>
      <c r="K2778" s="9">
        <v>-69.334719999999976</v>
      </c>
      <c r="L2778" s="79">
        <v>0</v>
      </c>
      <c r="M2778" s="10">
        <v>0</v>
      </c>
      <c r="N2778" s="10">
        <f>(J2778*1.6667%)*-1</f>
        <v>-3.466736</v>
      </c>
      <c r="O2778" s="55">
        <f>SUM(J2778:N2778)</f>
        <v>135.19854400000003</v>
      </c>
    </row>
    <row r="2779" spans="2:15" x14ac:dyDescent="0.25">
      <c r="B2779" s="51" t="s">
        <v>21</v>
      </c>
      <c r="C2779" s="3" t="s">
        <v>2523</v>
      </c>
      <c r="D2779" s="31" t="s">
        <v>2670</v>
      </c>
      <c r="E2779" s="23" t="s">
        <v>2524</v>
      </c>
      <c r="F2779" s="25">
        <v>43643</v>
      </c>
      <c r="G2779" s="13" t="s">
        <v>2608</v>
      </c>
      <c r="H2779" s="7" t="s">
        <v>2714</v>
      </c>
      <c r="I2779" s="81" t="s">
        <v>241</v>
      </c>
      <c r="J2779" s="9">
        <f t="shared" si="3"/>
        <v>208</v>
      </c>
      <c r="K2779" s="9">
        <v>-69.334719999999976</v>
      </c>
      <c r="L2779" s="79">
        <v>0</v>
      </c>
      <c r="M2779" s="10">
        <v>0</v>
      </c>
      <c r="N2779" s="10">
        <f>(J2779*1.6667%)*-1</f>
        <v>-3.466736</v>
      </c>
      <c r="O2779" s="55">
        <f>SUM(J2779:N2779)</f>
        <v>135.19854400000003</v>
      </c>
    </row>
    <row r="2780" spans="2:15" x14ac:dyDescent="0.25">
      <c r="B2780" s="51" t="s">
        <v>21</v>
      </c>
      <c r="C2780" s="3" t="s">
        <v>2523</v>
      </c>
      <c r="D2780" s="31" t="s">
        <v>2670</v>
      </c>
      <c r="E2780" s="23" t="s">
        <v>2524</v>
      </c>
      <c r="F2780" s="25">
        <v>43643</v>
      </c>
      <c r="G2780" s="13" t="s">
        <v>2608</v>
      </c>
      <c r="H2780" s="7" t="s">
        <v>2714</v>
      </c>
      <c r="I2780" s="81" t="s">
        <v>241</v>
      </c>
      <c r="J2780" s="9">
        <f t="shared" si="3"/>
        <v>208</v>
      </c>
      <c r="K2780" s="9">
        <v>-69.334719999999976</v>
      </c>
      <c r="L2780" s="79">
        <v>0</v>
      </c>
      <c r="M2780" s="10">
        <v>0</v>
      </c>
      <c r="N2780" s="10">
        <f>(J2780*1.6667%)*-1</f>
        <v>-3.466736</v>
      </c>
      <c r="O2780" s="55">
        <f>SUM(J2780:N2780)</f>
        <v>135.19854400000003</v>
      </c>
    </row>
    <row r="2781" spans="2:15" x14ac:dyDescent="0.25">
      <c r="B2781" s="51" t="s">
        <v>21</v>
      </c>
      <c r="C2781" s="3" t="s">
        <v>2523</v>
      </c>
      <c r="D2781" s="31" t="s">
        <v>2670</v>
      </c>
      <c r="E2781" s="23" t="s">
        <v>2524</v>
      </c>
      <c r="F2781" s="25">
        <v>43643</v>
      </c>
      <c r="G2781" s="13" t="s">
        <v>2608</v>
      </c>
      <c r="H2781" s="7" t="s">
        <v>2714</v>
      </c>
      <c r="I2781" s="81" t="s">
        <v>241</v>
      </c>
      <c r="J2781" s="9">
        <f t="shared" si="3"/>
        <v>208</v>
      </c>
      <c r="K2781" s="9">
        <v>-69.334719999999976</v>
      </c>
      <c r="L2781" s="79">
        <v>0</v>
      </c>
      <c r="M2781" s="10">
        <v>0</v>
      </c>
      <c r="N2781" s="10">
        <f>(J2781*1.6667%)*-1</f>
        <v>-3.466736</v>
      </c>
      <c r="O2781" s="55">
        <f>SUM(J2781:N2781)</f>
        <v>135.19854400000003</v>
      </c>
    </row>
    <row r="2782" spans="2:15" x14ac:dyDescent="0.25">
      <c r="B2782" s="51" t="s">
        <v>21</v>
      </c>
      <c r="C2782" s="3" t="s">
        <v>2523</v>
      </c>
      <c r="D2782" s="31" t="s">
        <v>2670</v>
      </c>
      <c r="E2782" s="23" t="s">
        <v>2524</v>
      </c>
      <c r="F2782" s="25">
        <v>43643</v>
      </c>
      <c r="G2782" s="13" t="s">
        <v>2608</v>
      </c>
      <c r="H2782" s="7" t="s">
        <v>2714</v>
      </c>
      <c r="I2782" s="81" t="s">
        <v>241</v>
      </c>
      <c r="J2782" s="9">
        <f t="shared" si="3"/>
        <v>208</v>
      </c>
      <c r="K2782" s="9">
        <v>-69.334719999999976</v>
      </c>
      <c r="L2782" s="79">
        <v>0</v>
      </c>
      <c r="M2782" s="10">
        <v>0</v>
      </c>
      <c r="N2782" s="10">
        <f>(J2782*1.6667%)*-1</f>
        <v>-3.466736</v>
      </c>
      <c r="O2782" s="55">
        <f>SUM(J2782:N2782)</f>
        <v>135.19854400000003</v>
      </c>
    </row>
    <row r="2783" spans="2:15" x14ac:dyDescent="0.25">
      <c r="B2783" s="51" t="s">
        <v>21</v>
      </c>
      <c r="C2783" s="3" t="s">
        <v>2523</v>
      </c>
      <c r="D2783" s="31" t="s">
        <v>2670</v>
      </c>
      <c r="E2783" s="23" t="s">
        <v>2524</v>
      </c>
      <c r="F2783" s="25">
        <v>43643</v>
      </c>
      <c r="G2783" s="13" t="s">
        <v>2608</v>
      </c>
      <c r="H2783" s="7" t="s">
        <v>2714</v>
      </c>
      <c r="I2783" s="81" t="s">
        <v>241</v>
      </c>
      <c r="J2783" s="9">
        <f t="shared" si="3"/>
        <v>208</v>
      </c>
      <c r="K2783" s="9">
        <v>-69.334719999999976</v>
      </c>
      <c r="L2783" s="79">
        <v>0</v>
      </c>
      <c r="M2783" s="10">
        <v>0</v>
      </c>
      <c r="N2783" s="10">
        <f>(J2783*1.6667%)*-1</f>
        <v>-3.466736</v>
      </c>
      <c r="O2783" s="55">
        <f>SUM(J2783:N2783)</f>
        <v>135.19854400000003</v>
      </c>
    </row>
    <row r="2784" spans="2:15" x14ac:dyDescent="0.25">
      <c r="B2784" s="51" t="s">
        <v>21</v>
      </c>
      <c r="C2784" s="3" t="s">
        <v>2523</v>
      </c>
      <c r="D2784" s="31" t="s">
        <v>2670</v>
      </c>
      <c r="E2784" s="23" t="s">
        <v>2524</v>
      </c>
      <c r="F2784" s="25">
        <v>43643</v>
      </c>
      <c r="G2784" s="13" t="s">
        <v>2608</v>
      </c>
      <c r="H2784" s="7" t="s">
        <v>2714</v>
      </c>
      <c r="I2784" s="81" t="s">
        <v>241</v>
      </c>
      <c r="J2784" s="9">
        <f t="shared" si="3"/>
        <v>208</v>
      </c>
      <c r="K2784" s="9">
        <v>-69.334719999999976</v>
      </c>
      <c r="L2784" s="79">
        <v>0</v>
      </c>
      <c r="M2784" s="10">
        <v>0</v>
      </c>
      <c r="N2784" s="10">
        <f>(J2784*1.6667%)*-1</f>
        <v>-3.466736</v>
      </c>
      <c r="O2784" s="55">
        <f>SUM(J2784:N2784)</f>
        <v>135.19854400000003</v>
      </c>
    </row>
    <row r="2785" spans="2:15" x14ac:dyDescent="0.25">
      <c r="B2785" s="51" t="s">
        <v>21</v>
      </c>
      <c r="C2785" s="3" t="s">
        <v>2523</v>
      </c>
      <c r="D2785" s="31" t="s">
        <v>2670</v>
      </c>
      <c r="E2785" s="23" t="s">
        <v>2524</v>
      </c>
      <c r="F2785" s="25">
        <v>43643</v>
      </c>
      <c r="G2785" s="13" t="s">
        <v>2608</v>
      </c>
      <c r="H2785" s="7" t="s">
        <v>2714</v>
      </c>
      <c r="I2785" s="81" t="s">
        <v>241</v>
      </c>
      <c r="J2785" s="9">
        <f t="shared" si="3"/>
        <v>208</v>
      </c>
      <c r="K2785" s="9">
        <v>-69.334719999999976</v>
      </c>
      <c r="L2785" s="79">
        <v>0</v>
      </c>
      <c r="M2785" s="10">
        <v>0</v>
      </c>
      <c r="N2785" s="10">
        <f>(J2785*1.6667%)*-1</f>
        <v>-3.466736</v>
      </c>
      <c r="O2785" s="55">
        <f>SUM(J2785:N2785)</f>
        <v>135.19854400000003</v>
      </c>
    </row>
    <row r="2786" spans="2:15" x14ac:dyDescent="0.25">
      <c r="B2786" s="51" t="s">
        <v>21</v>
      </c>
      <c r="C2786" s="3" t="s">
        <v>2523</v>
      </c>
      <c r="D2786" s="31" t="s">
        <v>2670</v>
      </c>
      <c r="E2786" s="23" t="s">
        <v>2524</v>
      </c>
      <c r="F2786" s="25">
        <v>43643</v>
      </c>
      <c r="G2786" s="13" t="s">
        <v>2608</v>
      </c>
      <c r="H2786" s="7" t="s">
        <v>2714</v>
      </c>
      <c r="I2786" s="81" t="s">
        <v>241</v>
      </c>
      <c r="J2786" s="9">
        <f t="shared" si="3"/>
        <v>208</v>
      </c>
      <c r="K2786" s="9">
        <v>-69.334719999999976</v>
      </c>
      <c r="L2786" s="79">
        <v>0</v>
      </c>
      <c r="M2786" s="10">
        <v>0</v>
      </c>
      <c r="N2786" s="10">
        <f>(J2786*1.6667%)*-1</f>
        <v>-3.466736</v>
      </c>
      <c r="O2786" s="55">
        <f>SUM(J2786:N2786)</f>
        <v>135.19854400000003</v>
      </c>
    </row>
    <row r="2787" spans="2:15" x14ac:dyDescent="0.25">
      <c r="B2787" s="51" t="s">
        <v>21</v>
      </c>
      <c r="C2787" s="3" t="s">
        <v>2523</v>
      </c>
      <c r="D2787" s="31" t="s">
        <v>2670</v>
      </c>
      <c r="E2787" s="23" t="s">
        <v>2524</v>
      </c>
      <c r="F2787" s="25">
        <v>43650</v>
      </c>
      <c r="G2787" s="13" t="s">
        <v>2608</v>
      </c>
      <c r="H2787" s="7" t="s">
        <v>2718</v>
      </c>
      <c r="I2787" s="81" t="s">
        <v>241</v>
      </c>
      <c r="J2787" s="79">
        <f>999.08/4</f>
        <v>249.77</v>
      </c>
      <c r="K2787" s="79">
        <v>-79.095415209999999</v>
      </c>
      <c r="L2787" s="79">
        <v>0</v>
      </c>
      <c r="M2787" s="77">
        <v>0</v>
      </c>
      <c r="N2787" s="10">
        <f>(J2787*1.6667%)*-1</f>
        <v>-4.1629165900000009</v>
      </c>
      <c r="O2787" s="78">
        <f>SUM(J2787:N2787)</f>
        <v>166.5116682</v>
      </c>
    </row>
    <row r="2788" spans="2:15" x14ac:dyDescent="0.25">
      <c r="B2788" s="51" t="s">
        <v>21</v>
      </c>
      <c r="C2788" s="3" t="s">
        <v>2523</v>
      </c>
      <c r="D2788" s="31" t="s">
        <v>2670</v>
      </c>
      <c r="E2788" s="23" t="s">
        <v>2524</v>
      </c>
      <c r="F2788" s="25">
        <v>43650</v>
      </c>
      <c r="G2788" s="13" t="s">
        <v>2608</v>
      </c>
      <c r="H2788" s="7" t="s">
        <v>2718</v>
      </c>
      <c r="I2788" s="81" t="s">
        <v>241</v>
      </c>
      <c r="J2788" s="79">
        <f>999.08/4</f>
        <v>249.77</v>
      </c>
      <c r="K2788" s="79">
        <v>-79.095415209999999</v>
      </c>
      <c r="L2788" s="79">
        <v>0</v>
      </c>
      <c r="M2788" s="77">
        <v>0</v>
      </c>
      <c r="N2788" s="10">
        <f>(J2788*1.6667%)*-1</f>
        <v>-4.1629165900000009</v>
      </c>
      <c r="O2788" s="78">
        <f>SUM(J2788:N2788)</f>
        <v>166.5116682</v>
      </c>
    </row>
    <row r="2789" spans="2:15" x14ac:dyDescent="0.25">
      <c r="B2789" s="51" t="s">
        <v>21</v>
      </c>
      <c r="C2789" s="3" t="s">
        <v>2523</v>
      </c>
      <c r="D2789" s="31" t="s">
        <v>2670</v>
      </c>
      <c r="E2789" s="23" t="s">
        <v>2524</v>
      </c>
      <c r="F2789" s="25">
        <v>43650</v>
      </c>
      <c r="G2789" s="13" t="s">
        <v>2608</v>
      </c>
      <c r="H2789" s="7" t="s">
        <v>2718</v>
      </c>
      <c r="I2789" s="81" t="s">
        <v>241</v>
      </c>
      <c r="J2789" s="79">
        <f>999.08/4</f>
        <v>249.77</v>
      </c>
      <c r="K2789" s="79">
        <v>-79.095415209999999</v>
      </c>
      <c r="L2789" s="79">
        <v>0</v>
      </c>
      <c r="M2789" s="77">
        <v>0</v>
      </c>
      <c r="N2789" s="10">
        <f>(J2789*1.6667%)*-1</f>
        <v>-4.1629165900000009</v>
      </c>
      <c r="O2789" s="78">
        <f>SUM(J2789:N2789)</f>
        <v>166.5116682</v>
      </c>
    </row>
    <row r="2790" spans="2:15" x14ac:dyDescent="0.25">
      <c r="B2790" s="51" t="s">
        <v>21</v>
      </c>
      <c r="C2790" s="3" t="s">
        <v>2523</v>
      </c>
      <c r="D2790" s="31" t="s">
        <v>2670</v>
      </c>
      <c r="E2790" s="23" t="s">
        <v>2524</v>
      </c>
      <c r="F2790" s="25">
        <v>43650</v>
      </c>
      <c r="G2790" s="13" t="s">
        <v>2608</v>
      </c>
      <c r="H2790" s="7" t="s">
        <v>2718</v>
      </c>
      <c r="I2790" s="81" t="s">
        <v>241</v>
      </c>
      <c r="J2790" s="79">
        <f>999.08/4</f>
        <v>249.77</v>
      </c>
      <c r="K2790" s="79">
        <v>-79.095415209999999</v>
      </c>
      <c r="L2790" s="79">
        <v>0</v>
      </c>
      <c r="M2790" s="77">
        <v>0</v>
      </c>
      <c r="N2790" s="10">
        <f>(J2790*1.6667%)*-1</f>
        <v>-4.1629165900000009</v>
      </c>
      <c r="O2790" s="78">
        <f>SUM(J2790:N2790)</f>
        <v>166.5116682</v>
      </c>
    </row>
    <row r="2791" spans="2:15" x14ac:dyDescent="0.25">
      <c r="B2791" s="51" t="s">
        <v>21</v>
      </c>
      <c r="C2791" s="3" t="s">
        <v>2523</v>
      </c>
      <c r="D2791" s="31" t="s">
        <v>2670</v>
      </c>
      <c r="E2791" s="23" t="s">
        <v>2524</v>
      </c>
      <c r="F2791" s="25">
        <v>43657</v>
      </c>
      <c r="G2791" s="13" t="s">
        <v>2608</v>
      </c>
      <c r="H2791" s="7" t="s">
        <v>2719</v>
      </c>
      <c r="I2791" s="4" t="s">
        <v>85</v>
      </c>
      <c r="J2791" s="79">
        <v>2319</v>
      </c>
      <c r="K2791" s="79">
        <v>-734.36468699999989</v>
      </c>
      <c r="L2791" s="79">
        <v>0</v>
      </c>
      <c r="M2791" s="77">
        <v>0</v>
      </c>
      <c r="N2791" s="10">
        <f>(J2791*1.6667%)*-1</f>
        <v>-38.650773000000001</v>
      </c>
      <c r="O2791" s="78">
        <f>SUM(J2791:N2791)</f>
        <v>1545.9845400000002</v>
      </c>
    </row>
    <row r="2792" spans="2:15" x14ac:dyDescent="0.25">
      <c r="B2792" s="51" t="s">
        <v>21</v>
      </c>
      <c r="C2792" s="3" t="s">
        <v>2523</v>
      </c>
      <c r="D2792" s="31" t="s">
        <v>2670</v>
      </c>
      <c r="E2792" s="23" t="s">
        <v>2524</v>
      </c>
      <c r="F2792" s="25">
        <v>43665</v>
      </c>
      <c r="G2792" s="13" t="s">
        <v>2608</v>
      </c>
      <c r="H2792" s="7" t="s">
        <v>2720</v>
      </c>
      <c r="I2792" s="4" t="s">
        <v>85</v>
      </c>
      <c r="J2792" s="79">
        <f>1778.7/3</f>
        <v>592.9</v>
      </c>
      <c r="K2792" s="79">
        <v>-187.75542169999997</v>
      </c>
      <c r="L2792" s="79">
        <v>0</v>
      </c>
      <c r="M2792" s="77">
        <v>0</v>
      </c>
      <c r="N2792" s="10">
        <f>(J2792*1.6667%)*-1</f>
        <v>-9.8818643000000002</v>
      </c>
      <c r="O2792" s="78">
        <f>SUM(J2792:N2792)</f>
        <v>395.26271400000002</v>
      </c>
    </row>
    <row r="2793" spans="2:15" x14ac:dyDescent="0.25">
      <c r="B2793" s="51" t="s">
        <v>21</v>
      </c>
      <c r="C2793" s="3" t="s">
        <v>2523</v>
      </c>
      <c r="D2793" s="31" t="s">
        <v>2670</v>
      </c>
      <c r="E2793" s="23" t="s">
        <v>2524</v>
      </c>
      <c r="F2793" s="25">
        <v>43665</v>
      </c>
      <c r="G2793" s="13" t="s">
        <v>2608</v>
      </c>
      <c r="H2793" s="7" t="s">
        <v>2720</v>
      </c>
      <c r="I2793" s="4" t="s">
        <v>85</v>
      </c>
      <c r="J2793" s="79">
        <f>1778.7/3</f>
        <v>592.9</v>
      </c>
      <c r="K2793" s="79">
        <v>-187.75542169999997</v>
      </c>
      <c r="L2793" s="79">
        <v>0</v>
      </c>
      <c r="M2793" s="77">
        <v>0</v>
      </c>
      <c r="N2793" s="10">
        <f>(J2793*1.6667%)*-1</f>
        <v>-9.8818643000000002</v>
      </c>
      <c r="O2793" s="78">
        <f>SUM(J2793:N2793)</f>
        <v>395.26271400000002</v>
      </c>
    </row>
    <row r="2794" spans="2:15" x14ac:dyDescent="0.25">
      <c r="B2794" s="51" t="s">
        <v>21</v>
      </c>
      <c r="C2794" s="3" t="s">
        <v>2523</v>
      </c>
      <c r="D2794" s="31" t="s">
        <v>2670</v>
      </c>
      <c r="E2794" s="23" t="s">
        <v>2524</v>
      </c>
      <c r="F2794" s="25">
        <v>43665</v>
      </c>
      <c r="G2794" s="13" t="s">
        <v>2608</v>
      </c>
      <c r="H2794" s="7" t="s">
        <v>2720</v>
      </c>
      <c r="I2794" s="4" t="s">
        <v>85</v>
      </c>
      <c r="J2794" s="79">
        <f>1778.7/3</f>
        <v>592.9</v>
      </c>
      <c r="K2794" s="79">
        <v>-187.75542169999997</v>
      </c>
      <c r="L2794" s="79">
        <v>0</v>
      </c>
      <c r="M2794" s="77">
        <v>0</v>
      </c>
      <c r="N2794" s="10">
        <f>(J2794*1.6667%)*-1</f>
        <v>-9.8818643000000002</v>
      </c>
      <c r="O2794" s="78">
        <f>SUM(J2794:N2794)</f>
        <v>395.26271400000002</v>
      </c>
    </row>
    <row r="2795" spans="2:15" x14ac:dyDescent="0.25">
      <c r="B2795" s="51" t="s">
        <v>21</v>
      </c>
      <c r="C2795" s="3" t="s">
        <v>2523</v>
      </c>
      <c r="D2795" s="31" t="s">
        <v>2670</v>
      </c>
      <c r="E2795" s="23" t="s">
        <v>2524</v>
      </c>
      <c r="F2795" s="25">
        <v>43675</v>
      </c>
      <c r="G2795" s="13" t="s">
        <v>2608</v>
      </c>
      <c r="H2795" s="7" t="s">
        <v>2721</v>
      </c>
      <c r="I2795" s="4" t="s">
        <v>85</v>
      </c>
      <c r="J2795" s="79">
        <f t="shared" ref="J2795:J2810" si="4">11680/16</f>
        <v>730</v>
      </c>
      <c r="K2795" s="79">
        <v>-231.17129000000003</v>
      </c>
      <c r="L2795" s="79">
        <v>0</v>
      </c>
      <c r="M2795" s="77">
        <v>0</v>
      </c>
      <c r="N2795" s="10">
        <f>(J2795*1.6667%)*-1</f>
        <v>-12.166910000000001</v>
      </c>
      <c r="O2795" s="78">
        <f>SUM(J2795:N2795)</f>
        <v>486.66179999999997</v>
      </c>
    </row>
    <row r="2796" spans="2:15" x14ac:dyDescent="0.25">
      <c r="B2796" s="51" t="s">
        <v>21</v>
      </c>
      <c r="C2796" s="3" t="s">
        <v>2523</v>
      </c>
      <c r="D2796" s="31" t="s">
        <v>2670</v>
      </c>
      <c r="E2796" s="23" t="s">
        <v>2524</v>
      </c>
      <c r="F2796" s="25">
        <v>43675</v>
      </c>
      <c r="G2796" s="13" t="s">
        <v>2608</v>
      </c>
      <c r="H2796" s="7" t="s">
        <v>2721</v>
      </c>
      <c r="I2796" s="4" t="s">
        <v>85</v>
      </c>
      <c r="J2796" s="79">
        <f t="shared" si="4"/>
        <v>730</v>
      </c>
      <c r="K2796" s="79">
        <v>-231.17129000000003</v>
      </c>
      <c r="L2796" s="79">
        <v>0</v>
      </c>
      <c r="M2796" s="77">
        <v>0</v>
      </c>
      <c r="N2796" s="10">
        <f>(J2796*1.6667%)*-1</f>
        <v>-12.166910000000001</v>
      </c>
      <c r="O2796" s="78">
        <f>SUM(J2796:N2796)</f>
        <v>486.66179999999997</v>
      </c>
    </row>
    <row r="2797" spans="2:15" x14ac:dyDescent="0.25">
      <c r="B2797" s="51" t="s">
        <v>21</v>
      </c>
      <c r="C2797" s="3" t="s">
        <v>2523</v>
      </c>
      <c r="D2797" s="31" t="s">
        <v>2670</v>
      </c>
      <c r="E2797" s="23" t="s">
        <v>2524</v>
      </c>
      <c r="F2797" s="25">
        <v>43675</v>
      </c>
      <c r="G2797" s="13" t="s">
        <v>2608</v>
      </c>
      <c r="H2797" s="7" t="s">
        <v>2721</v>
      </c>
      <c r="I2797" s="4" t="s">
        <v>85</v>
      </c>
      <c r="J2797" s="79">
        <f t="shared" si="4"/>
        <v>730</v>
      </c>
      <c r="K2797" s="79">
        <v>-231.17129000000003</v>
      </c>
      <c r="L2797" s="79">
        <v>0</v>
      </c>
      <c r="M2797" s="77">
        <v>0</v>
      </c>
      <c r="N2797" s="10">
        <f>(J2797*1.6667%)*-1</f>
        <v>-12.166910000000001</v>
      </c>
      <c r="O2797" s="78">
        <f>SUM(J2797:N2797)</f>
        <v>486.66179999999997</v>
      </c>
    </row>
    <row r="2798" spans="2:15" x14ac:dyDescent="0.25">
      <c r="B2798" s="51" t="s">
        <v>21</v>
      </c>
      <c r="C2798" s="3" t="s">
        <v>2523</v>
      </c>
      <c r="D2798" s="31" t="s">
        <v>2670</v>
      </c>
      <c r="E2798" s="23" t="s">
        <v>2524</v>
      </c>
      <c r="F2798" s="25">
        <v>43675</v>
      </c>
      <c r="G2798" s="13" t="s">
        <v>2608</v>
      </c>
      <c r="H2798" s="7" t="s">
        <v>2721</v>
      </c>
      <c r="I2798" s="4" t="s">
        <v>85</v>
      </c>
      <c r="J2798" s="79">
        <f t="shared" si="4"/>
        <v>730</v>
      </c>
      <c r="K2798" s="79">
        <v>-231.17129000000003</v>
      </c>
      <c r="L2798" s="79">
        <v>0</v>
      </c>
      <c r="M2798" s="77">
        <v>0</v>
      </c>
      <c r="N2798" s="10">
        <f>(J2798*1.6667%)*-1</f>
        <v>-12.166910000000001</v>
      </c>
      <c r="O2798" s="78">
        <f>SUM(J2798:N2798)</f>
        <v>486.66179999999997</v>
      </c>
    </row>
    <row r="2799" spans="2:15" x14ac:dyDescent="0.25">
      <c r="B2799" s="51" t="s">
        <v>21</v>
      </c>
      <c r="C2799" s="3" t="s">
        <v>2523</v>
      </c>
      <c r="D2799" s="31" t="s">
        <v>2670</v>
      </c>
      <c r="E2799" s="23" t="s">
        <v>2524</v>
      </c>
      <c r="F2799" s="25">
        <v>43675</v>
      </c>
      <c r="G2799" s="13" t="s">
        <v>2608</v>
      </c>
      <c r="H2799" s="7" t="s">
        <v>2721</v>
      </c>
      <c r="I2799" s="4" t="s">
        <v>85</v>
      </c>
      <c r="J2799" s="79">
        <f t="shared" si="4"/>
        <v>730</v>
      </c>
      <c r="K2799" s="79">
        <v>-231.17129000000003</v>
      </c>
      <c r="L2799" s="79">
        <v>0</v>
      </c>
      <c r="M2799" s="77">
        <v>0</v>
      </c>
      <c r="N2799" s="10">
        <f>(J2799*1.6667%)*-1</f>
        <v>-12.166910000000001</v>
      </c>
      <c r="O2799" s="78">
        <f>SUM(J2799:N2799)</f>
        <v>486.66179999999997</v>
      </c>
    </row>
    <row r="2800" spans="2:15" x14ac:dyDescent="0.25">
      <c r="B2800" s="51" t="s">
        <v>21</v>
      </c>
      <c r="C2800" s="3" t="s">
        <v>2523</v>
      </c>
      <c r="D2800" s="31" t="s">
        <v>2670</v>
      </c>
      <c r="E2800" s="23" t="s">
        <v>2524</v>
      </c>
      <c r="F2800" s="25">
        <v>43675</v>
      </c>
      <c r="G2800" s="13" t="s">
        <v>2608</v>
      </c>
      <c r="H2800" s="7" t="s">
        <v>2721</v>
      </c>
      <c r="I2800" s="4" t="s">
        <v>85</v>
      </c>
      <c r="J2800" s="79">
        <f t="shared" si="4"/>
        <v>730</v>
      </c>
      <c r="K2800" s="79">
        <v>-231.17129000000003</v>
      </c>
      <c r="L2800" s="79">
        <v>0</v>
      </c>
      <c r="M2800" s="77">
        <v>0</v>
      </c>
      <c r="N2800" s="10">
        <f>(J2800*1.6667%)*-1</f>
        <v>-12.166910000000001</v>
      </c>
      <c r="O2800" s="78">
        <f>SUM(J2800:N2800)</f>
        <v>486.66179999999997</v>
      </c>
    </row>
    <row r="2801" spans="2:15" x14ac:dyDescent="0.25">
      <c r="B2801" s="51" t="s">
        <v>21</v>
      </c>
      <c r="C2801" s="3" t="s">
        <v>2523</v>
      </c>
      <c r="D2801" s="31" t="s">
        <v>2670</v>
      </c>
      <c r="E2801" s="23" t="s">
        <v>2524</v>
      </c>
      <c r="F2801" s="25">
        <v>43675</v>
      </c>
      <c r="G2801" s="13" t="s">
        <v>2608</v>
      </c>
      <c r="H2801" s="7" t="s">
        <v>2721</v>
      </c>
      <c r="I2801" s="4" t="s">
        <v>85</v>
      </c>
      <c r="J2801" s="79">
        <f t="shared" si="4"/>
        <v>730</v>
      </c>
      <c r="K2801" s="79">
        <v>-231.17129000000003</v>
      </c>
      <c r="L2801" s="79">
        <v>0</v>
      </c>
      <c r="M2801" s="77">
        <v>0</v>
      </c>
      <c r="N2801" s="10">
        <f>(J2801*1.6667%)*-1</f>
        <v>-12.166910000000001</v>
      </c>
      <c r="O2801" s="78">
        <f>SUM(J2801:N2801)</f>
        <v>486.66179999999997</v>
      </c>
    </row>
    <row r="2802" spans="2:15" x14ac:dyDescent="0.25">
      <c r="B2802" s="51" t="s">
        <v>21</v>
      </c>
      <c r="C2802" s="3" t="s">
        <v>2523</v>
      </c>
      <c r="D2802" s="31" t="s">
        <v>2670</v>
      </c>
      <c r="E2802" s="23" t="s">
        <v>2524</v>
      </c>
      <c r="F2802" s="25">
        <v>43675</v>
      </c>
      <c r="G2802" s="13" t="s">
        <v>2608</v>
      </c>
      <c r="H2802" s="7" t="s">
        <v>2721</v>
      </c>
      <c r="I2802" s="4" t="s">
        <v>85</v>
      </c>
      <c r="J2802" s="79">
        <f t="shared" si="4"/>
        <v>730</v>
      </c>
      <c r="K2802" s="79">
        <v>-231.17129000000003</v>
      </c>
      <c r="L2802" s="79">
        <v>0</v>
      </c>
      <c r="M2802" s="77">
        <v>0</v>
      </c>
      <c r="N2802" s="10">
        <f>(J2802*1.6667%)*-1</f>
        <v>-12.166910000000001</v>
      </c>
      <c r="O2802" s="78">
        <f>SUM(J2802:N2802)</f>
        <v>486.66179999999997</v>
      </c>
    </row>
    <row r="2803" spans="2:15" x14ac:dyDescent="0.25">
      <c r="B2803" s="51" t="s">
        <v>21</v>
      </c>
      <c r="C2803" s="3" t="s">
        <v>2523</v>
      </c>
      <c r="D2803" s="31" t="s">
        <v>2670</v>
      </c>
      <c r="E2803" s="23" t="s">
        <v>2524</v>
      </c>
      <c r="F2803" s="25">
        <v>43675</v>
      </c>
      <c r="G2803" s="13" t="s">
        <v>2608</v>
      </c>
      <c r="H2803" s="7" t="s">
        <v>2721</v>
      </c>
      <c r="I2803" s="4" t="s">
        <v>85</v>
      </c>
      <c r="J2803" s="79">
        <f t="shared" si="4"/>
        <v>730</v>
      </c>
      <c r="K2803" s="79">
        <v>-231.17129000000003</v>
      </c>
      <c r="L2803" s="79">
        <v>0</v>
      </c>
      <c r="M2803" s="77">
        <v>0</v>
      </c>
      <c r="N2803" s="10">
        <f>(J2803*1.6667%)*-1</f>
        <v>-12.166910000000001</v>
      </c>
      <c r="O2803" s="78">
        <f>SUM(J2803:N2803)</f>
        <v>486.66179999999997</v>
      </c>
    </row>
    <row r="2804" spans="2:15" x14ac:dyDescent="0.25">
      <c r="B2804" s="51" t="s">
        <v>21</v>
      </c>
      <c r="C2804" s="3" t="s">
        <v>2523</v>
      </c>
      <c r="D2804" s="31" t="s">
        <v>2670</v>
      </c>
      <c r="E2804" s="23" t="s">
        <v>2524</v>
      </c>
      <c r="F2804" s="25">
        <v>43675</v>
      </c>
      <c r="G2804" s="13" t="s">
        <v>2608</v>
      </c>
      <c r="H2804" s="7" t="s">
        <v>2721</v>
      </c>
      <c r="I2804" s="4" t="s">
        <v>85</v>
      </c>
      <c r="J2804" s="79">
        <f t="shared" si="4"/>
        <v>730</v>
      </c>
      <c r="K2804" s="79">
        <v>-231.17129000000003</v>
      </c>
      <c r="L2804" s="79">
        <v>0</v>
      </c>
      <c r="M2804" s="77">
        <v>0</v>
      </c>
      <c r="N2804" s="10">
        <f>(J2804*1.6667%)*-1</f>
        <v>-12.166910000000001</v>
      </c>
      <c r="O2804" s="78">
        <f>SUM(J2804:N2804)</f>
        <v>486.66179999999997</v>
      </c>
    </row>
    <row r="2805" spans="2:15" x14ac:dyDescent="0.25">
      <c r="B2805" s="51" t="s">
        <v>21</v>
      </c>
      <c r="C2805" s="3" t="s">
        <v>2523</v>
      </c>
      <c r="D2805" s="31" t="s">
        <v>2670</v>
      </c>
      <c r="E2805" s="23" t="s">
        <v>2524</v>
      </c>
      <c r="F2805" s="25">
        <v>43675</v>
      </c>
      <c r="G2805" s="13" t="s">
        <v>2608</v>
      </c>
      <c r="H2805" s="7" t="s">
        <v>2721</v>
      </c>
      <c r="I2805" s="4" t="s">
        <v>85</v>
      </c>
      <c r="J2805" s="79">
        <f t="shared" si="4"/>
        <v>730</v>
      </c>
      <c r="K2805" s="79">
        <v>-231.17129000000003</v>
      </c>
      <c r="L2805" s="79">
        <v>0</v>
      </c>
      <c r="M2805" s="77">
        <v>0</v>
      </c>
      <c r="N2805" s="10">
        <f>(J2805*1.6667%)*-1</f>
        <v>-12.166910000000001</v>
      </c>
      <c r="O2805" s="78">
        <f>SUM(J2805:N2805)</f>
        <v>486.66179999999997</v>
      </c>
    </row>
    <row r="2806" spans="2:15" x14ac:dyDescent="0.25">
      <c r="B2806" s="51" t="s">
        <v>21</v>
      </c>
      <c r="C2806" s="3" t="s">
        <v>2523</v>
      </c>
      <c r="D2806" s="31" t="s">
        <v>2670</v>
      </c>
      <c r="E2806" s="23" t="s">
        <v>2524</v>
      </c>
      <c r="F2806" s="25">
        <v>43675</v>
      </c>
      <c r="G2806" s="13" t="s">
        <v>2608</v>
      </c>
      <c r="H2806" s="7" t="s">
        <v>2721</v>
      </c>
      <c r="I2806" s="4" t="s">
        <v>85</v>
      </c>
      <c r="J2806" s="79">
        <f t="shared" si="4"/>
        <v>730</v>
      </c>
      <c r="K2806" s="79">
        <v>-231.17129000000003</v>
      </c>
      <c r="L2806" s="79">
        <v>0</v>
      </c>
      <c r="M2806" s="77">
        <v>0</v>
      </c>
      <c r="N2806" s="10">
        <f>(J2806*1.6667%)*-1</f>
        <v>-12.166910000000001</v>
      </c>
      <c r="O2806" s="78">
        <f>SUM(J2806:N2806)</f>
        <v>486.66179999999997</v>
      </c>
    </row>
    <row r="2807" spans="2:15" x14ac:dyDescent="0.25">
      <c r="B2807" s="51" t="s">
        <v>21</v>
      </c>
      <c r="C2807" s="3" t="s">
        <v>2523</v>
      </c>
      <c r="D2807" s="31" t="s">
        <v>2670</v>
      </c>
      <c r="E2807" s="23" t="s">
        <v>2524</v>
      </c>
      <c r="F2807" s="25">
        <v>43675</v>
      </c>
      <c r="G2807" s="13" t="s">
        <v>2608</v>
      </c>
      <c r="H2807" s="7" t="s">
        <v>2721</v>
      </c>
      <c r="I2807" s="4" t="s">
        <v>85</v>
      </c>
      <c r="J2807" s="79">
        <f t="shared" si="4"/>
        <v>730</v>
      </c>
      <c r="K2807" s="79">
        <v>-231.17129000000003</v>
      </c>
      <c r="L2807" s="79">
        <v>0</v>
      </c>
      <c r="M2807" s="77">
        <v>0</v>
      </c>
      <c r="N2807" s="10">
        <f>(J2807*1.6667%)*-1</f>
        <v>-12.166910000000001</v>
      </c>
      <c r="O2807" s="78">
        <f>SUM(J2807:N2807)</f>
        <v>486.66179999999997</v>
      </c>
    </row>
    <row r="2808" spans="2:15" x14ac:dyDescent="0.25">
      <c r="B2808" s="51" t="s">
        <v>21</v>
      </c>
      <c r="C2808" s="3" t="s">
        <v>2523</v>
      </c>
      <c r="D2808" s="31" t="s">
        <v>2670</v>
      </c>
      <c r="E2808" s="23" t="s">
        <v>2524</v>
      </c>
      <c r="F2808" s="25">
        <v>43675</v>
      </c>
      <c r="G2808" s="13" t="s">
        <v>2608</v>
      </c>
      <c r="H2808" s="7" t="s">
        <v>2721</v>
      </c>
      <c r="I2808" s="4" t="s">
        <v>85</v>
      </c>
      <c r="J2808" s="79">
        <f t="shared" si="4"/>
        <v>730</v>
      </c>
      <c r="K2808" s="79">
        <v>-231.17129000000003</v>
      </c>
      <c r="L2808" s="79">
        <v>0</v>
      </c>
      <c r="M2808" s="77">
        <v>0</v>
      </c>
      <c r="N2808" s="10">
        <f>(J2808*1.6667%)*-1</f>
        <v>-12.166910000000001</v>
      </c>
      <c r="O2808" s="78">
        <f>SUM(J2808:N2808)</f>
        <v>486.66179999999997</v>
      </c>
    </row>
    <row r="2809" spans="2:15" x14ac:dyDescent="0.25">
      <c r="B2809" s="51" t="s">
        <v>21</v>
      </c>
      <c r="C2809" s="3" t="s">
        <v>2523</v>
      </c>
      <c r="D2809" s="31" t="s">
        <v>2670</v>
      </c>
      <c r="E2809" s="23" t="s">
        <v>2524</v>
      </c>
      <c r="F2809" s="25">
        <v>43675</v>
      </c>
      <c r="G2809" s="13" t="s">
        <v>2608</v>
      </c>
      <c r="H2809" s="7" t="s">
        <v>2721</v>
      </c>
      <c r="I2809" s="4" t="s">
        <v>85</v>
      </c>
      <c r="J2809" s="79">
        <f t="shared" si="4"/>
        <v>730</v>
      </c>
      <c r="K2809" s="79">
        <v>-231.17129000000003</v>
      </c>
      <c r="L2809" s="79">
        <v>0</v>
      </c>
      <c r="M2809" s="77">
        <v>0</v>
      </c>
      <c r="N2809" s="10">
        <f>(J2809*1.6667%)*-1</f>
        <v>-12.166910000000001</v>
      </c>
      <c r="O2809" s="78">
        <f>SUM(J2809:N2809)</f>
        <v>486.66179999999997</v>
      </c>
    </row>
    <row r="2810" spans="2:15" x14ac:dyDescent="0.25">
      <c r="B2810" s="51" t="s">
        <v>21</v>
      </c>
      <c r="C2810" s="3" t="s">
        <v>2523</v>
      </c>
      <c r="D2810" s="31" t="s">
        <v>2670</v>
      </c>
      <c r="E2810" s="23" t="s">
        <v>2524</v>
      </c>
      <c r="F2810" s="25">
        <v>43675</v>
      </c>
      <c r="G2810" s="13" t="s">
        <v>2608</v>
      </c>
      <c r="H2810" s="7" t="s">
        <v>2721</v>
      </c>
      <c r="I2810" s="4" t="s">
        <v>85</v>
      </c>
      <c r="J2810" s="79">
        <f t="shared" si="4"/>
        <v>730</v>
      </c>
      <c r="K2810" s="79">
        <v>-231.17129000000003</v>
      </c>
      <c r="L2810" s="79">
        <v>0</v>
      </c>
      <c r="M2810" s="77">
        <v>0</v>
      </c>
      <c r="N2810" s="10">
        <f>(J2810*1.6667%)*-1</f>
        <v>-12.166910000000001</v>
      </c>
      <c r="O2810" s="78">
        <f>SUM(J2810:N2810)</f>
        <v>486.66179999999997</v>
      </c>
    </row>
    <row r="2811" spans="2:15" x14ac:dyDescent="0.25">
      <c r="B2811" s="51" t="s">
        <v>21</v>
      </c>
      <c r="C2811" s="3" t="s">
        <v>2523</v>
      </c>
      <c r="D2811" s="31" t="s">
        <v>2670</v>
      </c>
      <c r="E2811" s="23" t="s">
        <v>2524</v>
      </c>
      <c r="F2811" s="25">
        <v>43689</v>
      </c>
      <c r="G2811" s="13" t="s">
        <v>2608</v>
      </c>
      <c r="H2811" s="7" t="s">
        <v>2727</v>
      </c>
      <c r="I2811" s="4" t="s">
        <v>85</v>
      </c>
      <c r="J2811" s="9">
        <v>5000</v>
      </c>
      <c r="K2811" s="9">
        <v>-1500.0300000000004</v>
      </c>
      <c r="L2811" s="89">
        <v>0</v>
      </c>
      <c r="M2811" s="10">
        <v>0</v>
      </c>
      <c r="N2811" s="10">
        <f>(J2811*1.6667%)*-1</f>
        <v>-83.335000000000008</v>
      </c>
      <c r="O2811" s="55">
        <f>SUM(J2811:N2811)</f>
        <v>3416.6349999999993</v>
      </c>
    </row>
    <row r="2812" spans="2:15" x14ac:dyDescent="0.25">
      <c r="B2812" s="51" t="s">
        <v>21</v>
      </c>
      <c r="C2812" s="3" t="s">
        <v>2523</v>
      </c>
      <c r="D2812" s="31" t="s">
        <v>2670</v>
      </c>
      <c r="E2812" s="23" t="s">
        <v>2524</v>
      </c>
      <c r="F2812" s="25">
        <v>43689</v>
      </c>
      <c r="G2812" s="13" t="s">
        <v>2608</v>
      </c>
      <c r="H2812" s="7" t="s">
        <v>2727</v>
      </c>
      <c r="I2812" s="4" t="s">
        <v>85</v>
      </c>
      <c r="J2812" s="9">
        <v>5000</v>
      </c>
      <c r="K2812" s="9">
        <v>-1500.0300000000004</v>
      </c>
      <c r="L2812" s="89">
        <v>0</v>
      </c>
      <c r="M2812" s="10">
        <v>0</v>
      </c>
      <c r="N2812" s="10">
        <f t="shared" ref="N2812:N2832" si="5">(J2812*1.6667%)*-1</f>
        <v>-83.335000000000008</v>
      </c>
      <c r="O2812" s="55">
        <f>SUM(J2812:N2812)</f>
        <v>3416.6349999999993</v>
      </c>
    </row>
    <row r="2813" spans="2:15" x14ac:dyDescent="0.25">
      <c r="B2813" s="51" t="s">
        <v>21</v>
      </c>
      <c r="C2813" s="3" t="s">
        <v>2523</v>
      </c>
      <c r="D2813" s="31" t="s">
        <v>2670</v>
      </c>
      <c r="E2813" s="23" t="s">
        <v>2524</v>
      </c>
      <c r="F2813" s="25">
        <v>43689</v>
      </c>
      <c r="G2813" s="13" t="s">
        <v>2608</v>
      </c>
      <c r="H2813" s="7" t="s">
        <v>2727</v>
      </c>
      <c r="I2813" s="4" t="s">
        <v>85</v>
      </c>
      <c r="J2813" s="9">
        <v>5000</v>
      </c>
      <c r="K2813" s="9">
        <v>-1500.0300000000004</v>
      </c>
      <c r="L2813" s="89">
        <v>0</v>
      </c>
      <c r="M2813" s="10">
        <v>0</v>
      </c>
      <c r="N2813" s="10">
        <f t="shared" si="5"/>
        <v>-83.335000000000008</v>
      </c>
      <c r="O2813" s="55">
        <f>SUM(J2813:N2813)</f>
        <v>3416.6349999999993</v>
      </c>
    </row>
    <row r="2814" spans="2:15" x14ac:dyDescent="0.25">
      <c r="B2814" s="51" t="s">
        <v>21</v>
      </c>
      <c r="C2814" s="3" t="s">
        <v>2523</v>
      </c>
      <c r="D2814" s="31" t="s">
        <v>2670</v>
      </c>
      <c r="E2814" s="23" t="s">
        <v>2524</v>
      </c>
      <c r="F2814" s="25">
        <v>43739</v>
      </c>
      <c r="G2814" s="13" t="s">
        <v>2608</v>
      </c>
      <c r="H2814" s="7" t="s">
        <v>2736</v>
      </c>
      <c r="I2814" s="22" t="s">
        <v>2737</v>
      </c>
      <c r="J2814" s="9">
        <f>11649.24/2</f>
        <v>5824.62</v>
      </c>
      <c r="K2814" s="9">
        <v>-1553.2630646399996</v>
      </c>
      <c r="L2814" s="89">
        <v>0</v>
      </c>
      <c r="M2814" s="10">
        <v>0</v>
      </c>
      <c r="N2814" s="10">
        <f t="shared" si="5"/>
        <v>-97.078941540000002</v>
      </c>
      <c r="O2814" s="55">
        <f>SUM(J2814:N2814)</f>
        <v>4174.2779938200001</v>
      </c>
    </row>
    <row r="2815" spans="2:15" x14ac:dyDescent="0.25">
      <c r="B2815" s="51" t="s">
        <v>21</v>
      </c>
      <c r="C2815" s="3" t="s">
        <v>2523</v>
      </c>
      <c r="D2815" s="31" t="s">
        <v>2670</v>
      </c>
      <c r="E2815" s="23" t="s">
        <v>2524</v>
      </c>
      <c r="F2815" s="25">
        <v>43739</v>
      </c>
      <c r="G2815" s="13" t="s">
        <v>2608</v>
      </c>
      <c r="H2815" s="7" t="s">
        <v>2736</v>
      </c>
      <c r="I2815" s="22" t="s">
        <v>2737</v>
      </c>
      <c r="J2815" s="9">
        <v>5824.62</v>
      </c>
      <c r="K2815" s="9">
        <v>-1553.2630646399996</v>
      </c>
      <c r="L2815" s="89">
        <v>0</v>
      </c>
      <c r="M2815" s="10">
        <v>0</v>
      </c>
      <c r="N2815" s="10">
        <f t="shared" si="5"/>
        <v>-97.078941540000002</v>
      </c>
      <c r="O2815" s="55">
        <f>SUM(J2815:N2815)</f>
        <v>4174.2779938200001</v>
      </c>
    </row>
    <row r="2816" spans="2:15" x14ac:dyDescent="0.25">
      <c r="B2816" s="51" t="s">
        <v>21</v>
      </c>
      <c r="C2816" s="3" t="s">
        <v>2523</v>
      </c>
      <c r="D2816" s="31" t="s">
        <v>2670</v>
      </c>
      <c r="E2816" s="23" t="s">
        <v>2524</v>
      </c>
      <c r="F2816" s="25">
        <v>44029</v>
      </c>
      <c r="G2816" s="13" t="s">
        <v>2608</v>
      </c>
      <c r="H2816" s="7" t="s">
        <v>2762</v>
      </c>
      <c r="I2816" s="22" t="s">
        <v>2743</v>
      </c>
      <c r="J2816" s="89">
        <v>623</v>
      </c>
      <c r="K2816" s="89">
        <v>-72.684787</v>
      </c>
      <c r="L2816" s="89">
        <v>0</v>
      </c>
      <c r="M2816" s="89">
        <v>0</v>
      </c>
      <c r="N2816" s="10">
        <f t="shared" si="5"/>
        <v>-10.383541000000001</v>
      </c>
      <c r="O2816" s="95">
        <f>SUM(J2816:N2816)</f>
        <v>539.93167199999993</v>
      </c>
    </row>
    <row r="2817" spans="2:15" x14ac:dyDescent="0.25">
      <c r="B2817" s="51" t="s">
        <v>21</v>
      </c>
      <c r="C2817" s="3" t="s">
        <v>2523</v>
      </c>
      <c r="D2817" s="31" t="s">
        <v>2670</v>
      </c>
      <c r="E2817" s="23" t="s">
        <v>2524</v>
      </c>
      <c r="F2817" s="25">
        <v>44075</v>
      </c>
      <c r="G2817" s="13" t="s">
        <v>2608</v>
      </c>
      <c r="H2817" s="7" t="s">
        <v>2769</v>
      </c>
      <c r="I2817" s="22" t="s">
        <v>2743</v>
      </c>
      <c r="J2817" s="89">
        <v>32492</v>
      </c>
      <c r="K2817" s="89">
        <v>-2707.72082</v>
      </c>
      <c r="L2817" s="96">
        <v>0</v>
      </c>
      <c r="M2817" s="89">
        <v>0</v>
      </c>
      <c r="N2817" s="10">
        <f t="shared" si="5"/>
        <v>-541.54416400000002</v>
      </c>
      <c r="O2817" s="95">
        <f>SUM(J2817:N2817)</f>
        <v>29242.735016000002</v>
      </c>
    </row>
    <row r="2818" spans="2:15" x14ac:dyDescent="0.25">
      <c r="B2818" s="51" t="s">
        <v>21</v>
      </c>
      <c r="C2818" s="3" t="s">
        <v>2523</v>
      </c>
      <c r="D2818" s="31" t="s">
        <v>2670</v>
      </c>
      <c r="E2818" s="23" t="s">
        <v>2524</v>
      </c>
      <c r="F2818" s="25">
        <v>44098</v>
      </c>
      <c r="G2818" s="13" t="s">
        <v>2608</v>
      </c>
      <c r="H2818" s="7" t="s">
        <v>2770</v>
      </c>
      <c r="I2818" s="22" t="s">
        <v>2771</v>
      </c>
      <c r="J2818" s="89">
        <v>160</v>
      </c>
      <c r="K2818" s="89">
        <v>-13.333600000000001</v>
      </c>
      <c r="L2818" s="96">
        <v>0</v>
      </c>
      <c r="M2818" s="89">
        <v>0</v>
      </c>
      <c r="N2818" s="10">
        <f t="shared" si="5"/>
        <v>-2.6667200000000002</v>
      </c>
      <c r="O2818" s="95">
        <f>SUM(J2818:N2818)</f>
        <v>143.99968000000001</v>
      </c>
    </row>
    <row r="2819" spans="2:15" x14ac:dyDescent="0.25">
      <c r="B2819" s="51" t="s">
        <v>21</v>
      </c>
      <c r="C2819" s="3" t="s">
        <v>2523</v>
      </c>
      <c r="D2819" s="31" t="s">
        <v>2670</v>
      </c>
      <c r="E2819" s="23" t="s">
        <v>2524</v>
      </c>
      <c r="F2819" s="25">
        <v>44098</v>
      </c>
      <c r="G2819" s="13" t="s">
        <v>2608</v>
      </c>
      <c r="H2819" s="7" t="s">
        <v>2770</v>
      </c>
      <c r="I2819" s="22" t="s">
        <v>2767</v>
      </c>
      <c r="J2819" s="89">
        <v>160</v>
      </c>
      <c r="K2819" s="89">
        <v>-13.333600000000001</v>
      </c>
      <c r="L2819" s="96">
        <v>0</v>
      </c>
      <c r="M2819" s="89">
        <v>0</v>
      </c>
      <c r="N2819" s="10">
        <f t="shared" si="5"/>
        <v>-2.6667200000000002</v>
      </c>
      <c r="O2819" s="95">
        <f>SUM(J2819:N2819)</f>
        <v>143.99968000000001</v>
      </c>
    </row>
    <row r="2820" spans="2:15" x14ac:dyDescent="0.25">
      <c r="B2820" s="51" t="s">
        <v>21</v>
      </c>
      <c r="C2820" s="3" t="s">
        <v>2523</v>
      </c>
      <c r="D2820" s="31" t="s">
        <v>2670</v>
      </c>
      <c r="E2820" s="23" t="s">
        <v>2524</v>
      </c>
      <c r="F2820" s="25">
        <v>44098</v>
      </c>
      <c r="G2820" s="13" t="s">
        <v>2608</v>
      </c>
      <c r="H2820" s="7" t="s">
        <v>2770</v>
      </c>
      <c r="I2820" s="22" t="s">
        <v>2772</v>
      </c>
      <c r="J2820" s="89">
        <v>160</v>
      </c>
      <c r="K2820" s="89">
        <v>-13.333600000000001</v>
      </c>
      <c r="L2820" s="96">
        <v>0</v>
      </c>
      <c r="M2820" s="89">
        <v>0</v>
      </c>
      <c r="N2820" s="10">
        <f t="shared" si="5"/>
        <v>-2.6667200000000002</v>
      </c>
      <c r="O2820" s="95">
        <f>SUM(J2820:N2820)</f>
        <v>143.99968000000001</v>
      </c>
    </row>
    <row r="2821" spans="2:15" x14ac:dyDescent="0.25">
      <c r="B2821" s="51" t="s">
        <v>21</v>
      </c>
      <c r="C2821" s="3" t="s">
        <v>2523</v>
      </c>
      <c r="D2821" s="31" t="s">
        <v>2670</v>
      </c>
      <c r="E2821" s="23" t="s">
        <v>2524</v>
      </c>
      <c r="F2821" s="25">
        <v>44098</v>
      </c>
      <c r="G2821" s="13" t="s">
        <v>2608</v>
      </c>
      <c r="H2821" s="7" t="s">
        <v>2770</v>
      </c>
      <c r="I2821" s="22" t="s">
        <v>2773</v>
      </c>
      <c r="J2821" s="89">
        <v>160</v>
      </c>
      <c r="K2821" s="89">
        <v>-13.333600000000001</v>
      </c>
      <c r="L2821" s="96">
        <v>0</v>
      </c>
      <c r="M2821" s="89">
        <v>0</v>
      </c>
      <c r="N2821" s="10">
        <f t="shared" si="5"/>
        <v>-2.6667200000000002</v>
      </c>
      <c r="O2821" s="95">
        <f>SUM(J2821:N2821)</f>
        <v>143.99968000000001</v>
      </c>
    </row>
    <row r="2822" spans="2:15" x14ac:dyDescent="0.25">
      <c r="B2822" s="51" t="s">
        <v>21</v>
      </c>
      <c r="C2822" s="3" t="s">
        <v>2523</v>
      </c>
      <c r="D2822" s="31" t="s">
        <v>2670</v>
      </c>
      <c r="E2822" s="23" t="s">
        <v>2524</v>
      </c>
      <c r="F2822" s="25">
        <v>44098</v>
      </c>
      <c r="G2822" s="13" t="s">
        <v>2608</v>
      </c>
      <c r="H2822" s="7" t="s">
        <v>2770</v>
      </c>
      <c r="I2822" s="22" t="s">
        <v>2774</v>
      </c>
      <c r="J2822" s="89">
        <v>160</v>
      </c>
      <c r="K2822" s="89">
        <v>-13.333600000000001</v>
      </c>
      <c r="L2822" s="96">
        <v>0</v>
      </c>
      <c r="M2822" s="89">
        <v>0</v>
      </c>
      <c r="N2822" s="10">
        <f t="shared" si="5"/>
        <v>-2.6667200000000002</v>
      </c>
      <c r="O2822" s="95">
        <f>SUM(J2822:N2822)</f>
        <v>143.99968000000001</v>
      </c>
    </row>
    <row r="2823" spans="2:15" x14ac:dyDescent="0.25">
      <c r="B2823" s="51" t="s">
        <v>21</v>
      </c>
      <c r="C2823" s="3" t="s">
        <v>2523</v>
      </c>
      <c r="D2823" s="31" t="s">
        <v>2670</v>
      </c>
      <c r="E2823" s="23" t="s">
        <v>2524</v>
      </c>
      <c r="F2823" s="25">
        <v>44098</v>
      </c>
      <c r="G2823" s="13" t="s">
        <v>2608</v>
      </c>
      <c r="H2823" s="7" t="s">
        <v>2770</v>
      </c>
      <c r="I2823" s="22" t="s">
        <v>2741</v>
      </c>
      <c r="J2823" s="89">
        <v>160</v>
      </c>
      <c r="K2823" s="89">
        <v>-13.333600000000001</v>
      </c>
      <c r="L2823" s="96">
        <v>0</v>
      </c>
      <c r="M2823" s="89">
        <v>0</v>
      </c>
      <c r="N2823" s="10">
        <f t="shared" si="5"/>
        <v>-2.6667200000000002</v>
      </c>
      <c r="O2823" s="95">
        <f>SUM(J2823:N2823)</f>
        <v>143.99968000000001</v>
      </c>
    </row>
    <row r="2824" spans="2:15" x14ac:dyDescent="0.25">
      <c r="B2824" s="51" t="s">
        <v>21</v>
      </c>
      <c r="C2824" s="3" t="s">
        <v>2523</v>
      </c>
      <c r="D2824" s="31" t="s">
        <v>2670</v>
      </c>
      <c r="E2824" s="23" t="s">
        <v>2524</v>
      </c>
      <c r="F2824" s="25">
        <v>44098</v>
      </c>
      <c r="G2824" s="13" t="s">
        <v>2608</v>
      </c>
      <c r="H2824" s="7" t="s">
        <v>2770</v>
      </c>
      <c r="I2824" s="22" t="s">
        <v>2775</v>
      </c>
      <c r="J2824" s="89">
        <v>160</v>
      </c>
      <c r="K2824" s="89">
        <v>-13.333600000000001</v>
      </c>
      <c r="L2824" s="96">
        <v>0</v>
      </c>
      <c r="M2824" s="89">
        <v>0</v>
      </c>
      <c r="N2824" s="10">
        <f t="shared" si="5"/>
        <v>-2.6667200000000002</v>
      </c>
      <c r="O2824" s="95">
        <f>SUM(J2824:N2824)</f>
        <v>143.99968000000001</v>
      </c>
    </row>
    <row r="2825" spans="2:15" x14ac:dyDescent="0.25">
      <c r="B2825" s="51" t="s">
        <v>21</v>
      </c>
      <c r="C2825" s="3" t="s">
        <v>2523</v>
      </c>
      <c r="D2825" s="31" t="s">
        <v>2670</v>
      </c>
      <c r="E2825" s="23" t="s">
        <v>2524</v>
      </c>
      <c r="F2825" s="25">
        <v>44098</v>
      </c>
      <c r="G2825" s="13" t="s">
        <v>2608</v>
      </c>
      <c r="H2825" s="7" t="s">
        <v>2770</v>
      </c>
      <c r="I2825" s="22" t="s">
        <v>2776</v>
      </c>
      <c r="J2825" s="89">
        <v>160</v>
      </c>
      <c r="K2825" s="89">
        <v>-13.333600000000001</v>
      </c>
      <c r="L2825" s="96">
        <v>0</v>
      </c>
      <c r="M2825" s="89">
        <v>0</v>
      </c>
      <c r="N2825" s="10">
        <f t="shared" si="5"/>
        <v>-2.6667200000000002</v>
      </c>
      <c r="O2825" s="95">
        <f>SUM(J2825:N2825)</f>
        <v>143.99968000000001</v>
      </c>
    </row>
    <row r="2826" spans="2:15" x14ac:dyDescent="0.25">
      <c r="B2826" s="51" t="s">
        <v>21</v>
      </c>
      <c r="C2826" s="3" t="s">
        <v>2523</v>
      </c>
      <c r="D2826" s="31" t="s">
        <v>2670</v>
      </c>
      <c r="E2826" s="23" t="s">
        <v>2524</v>
      </c>
      <c r="F2826" s="25">
        <v>44098</v>
      </c>
      <c r="G2826" s="13" t="s">
        <v>2608</v>
      </c>
      <c r="H2826" s="7" t="s">
        <v>2770</v>
      </c>
      <c r="I2826" s="22" t="s">
        <v>2549</v>
      </c>
      <c r="J2826" s="89">
        <v>160</v>
      </c>
      <c r="K2826" s="89">
        <v>-13.333600000000001</v>
      </c>
      <c r="L2826" s="96">
        <v>0</v>
      </c>
      <c r="M2826" s="89">
        <v>0</v>
      </c>
      <c r="N2826" s="10">
        <f t="shared" si="5"/>
        <v>-2.6667200000000002</v>
      </c>
      <c r="O2826" s="95">
        <f>SUM(J2826:N2826)</f>
        <v>143.99968000000001</v>
      </c>
    </row>
    <row r="2827" spans="2:15" x14ac:dyDescent="0.25">
      <c r="B2827" s="51" t="s">
        <v>21</v>
      </c>
      <c r="C2827" s="3" t="s">
        <v>2523</v>
      </c>
      <c r="D2827" s="31" t="s">
        <v>2670</v>
      </c>
      <c r="E2827" s="23" t="s">
        <v>2524</v>
      </c>
      <c r="F2827" s="25">
        <v>44098</v>
      </c>
      <c r="G2827" s="13" t="s">
        <v>2608</v>
      </c>
      <c r="H2827" s="7" t="s">
        <v>2770</v>
      </c>
      <c r="I2827" s="22" t="s">
        <v>2777</v>
      </c>
      <c r="J2827" s="89">
        <v>160</v>
      </c>
      <c r="K2827" s="89">
        <v>-13.333600000000001</v>
      </c>
      <c r="L2827" s="96">
        <v>0</v>
      </c>
      <c r="M2827" s="89">
        <v>0</v>
      </c>
      <c r="N2827" s="10">
        <f t="shared" si="5"/>
        <v>-2.6667200000000002</v>
      </c>
      <c r="O2827" s="95">
        <f>SUM(J2827:N2827)</f>
        <v>143.99968000000001</v>
      </c>
    </row>
    <row r="2828" spans="2:15" x14ac:dyDescent="0.25">
      <c r="B2828" s="51" t="s">
        <v>21</v>
      </c>
      <c r="C2828" s="3" t="s">
        <v>2523</v>
      </c>
      <c r="D2828" s="31" t="s">
        <v>2670</v>
      </c>
      <c r="E2828" s="23" t="s">
        <v>2524</v>
      </c>
      <c r="F2828" s="25">
        <v>44098</v>
      </c>
      <c r="G2828" s="13" t="s">
        <v>2608</v>
      </c>
      <c r="H2828" s="7" t="s">
        <v>2770</v>
      </c>
      <c r="I2828" s="22" t="s">
        <v>2778</v>
      </c>
      <c r="J2828" s="89">
        <v>160</v>
      </c>
      <c r="K2828" s="89">
        <v>-13.333600000000001</v>
      </c>
      <c r="L2828" s="96">
        <v>0</v>
      </c>
      <c r="M2828" s="89">
        <v>0</v>
      </c>
      <c r="N2828" s="10">
        <f t="shared" si="5"/>
        <v>-2.6667200000000002</v>
      </c>
      <c r="O2828" s="95">
        <f>SUM(J2828:N2828)</f>
        <v>143.99968000000001</v>
      </c>
    </row>
    <row r="2829" spans="2:15" x14ac:dyDescent="0.25">
      <c r="B2829" s="51" t="s">
        <v>21</v>
      </c>
      <c r="C2829" s="3" t="s">
        <v>2523</v>
      </c>
      <c r="D2829" s="31" t="s">
        <v>2670</v>
      </c>
      <c r="E2829" s="23" t="s">
        <v>2524</v>
      </c>
      <c r="F2829" s="25">
        <v>44098</v>
      </c>
      <c r="G2829" s="13" t="s">
        <v>2608</v>
      </c>
      <c r="H2829" s="7" t="s">
        <v>2770</v>
      </c>
      <c r="I2829" s="22" t="s">
        <v>2779</v>
      </c>
      <c r="J2829" s="89">
        <v>160</v>
      </c>
      <c r="K2829" s="89">
        <v>-13.333600000000001</v>
      </c>
      <c r="L2829" s="96">
        <v>0</v>
      </c>
      <c r="M2829" s="89">
        <v>0</v>
      </c>
      <c r="N2829" s="10">
        <f t="shared" si="5"/>
        <v>-2.6667200000000002</v>
      </c>
      <c r="O2829" s="95">
        <f>SUM(J2829:N2829)</f>
        <v>143.99968000000001</v>
      </c>
    </row>
    <row r="2830" spans="2:15" x14ac:dyDescent="0.25">
      <c r="B2830" s="51" t="s">
        <v>21</v>
      </c>
      <c r="C2830" s="3" t="s">
        <v>2523</v>
      </c>
      <c r="D2830" s="31" t="s">
        <v>2670</v>
      </c>
      <c r="E2830" s="23" t="s">
        <v>2524</v>
      </c>
      <c r="F2830" s="25">
        <v>44098</v>
      </c>
      <c r="G2830" s="13" t="s">
        <v>2608</v>
      </c>
      <c r="H2830" s="7" t="s">
        <v>2770</v>
      </c>
      <c r="I2830" s="22" t="s">
        <v>2780</v>
      </c>
      <c r="J2830" s="89">
        <v>160</v>
      </c>
      <c r="K2830" s="89">
        <v>-13.333600000000001</v>
      </c>
      <c r="L2830" s="96">
        <v>0</v>
      </c>
      <c r="M2830" s="89">
        <v>0</v>
      </c>
      <c r="N2830" s="10">
        <f t="shared" si="5"/>
        <v>-2.6667200000000002</v>
      </c>
      <c r="O2830" s="95">
        <f>SUM(J2830:N2830)</f>
        <v>143.99968000000001</v>
      </c>
    </row>
    <row r="2831" spans="2:15" x14ac:dyDescent="0.25">
      <c r="B2831" s="51" t="s">
        <v>21</v>
      </c>
      <c r="C2831" s="3" t="s">
        <v>2523</v>
      </c>
      <c r="D2831" s="31" t="s">
        <v>2670</v>
      </c>
      <c r="E2831" s="23" t="s">
        <v>2524</v>
      </c>
      <c r="F2831" s="25">
        <v>44098</v>
      </c>
      <c r="G2831" s="13" t="s">
        <v>2608</v>
      </c>
      <c r="H2831" s="7" t="s">
        <v>2770</v>
      </c>
      <c r="I2831" s="22" t="s">
        <v>2781</v>
      </c>
      <c r="J2831" s="89">
        <v>160</v>
      </c>
      <c r="K2831" s="89">
        <v>-13.333600000000001</v>
      </c>
      <c r="L2831" s="96">
        <v>0</v>
      </c>
      <c r="M2831" s="89">
        <v>0</v>
      </c>
      <c r="N2831" s="10">
        <f t="shared" si="5"/>
        <v>-2.6667200000000002</v>
      </c>
      <c r="O2831" s="95">
        <f>SUM(J2831:N2831)</f>
        <v>143.99968000000001</v>
      </c>
    </row>
    <row r="2832" spans="2:15" x14ac:dyDescent="0.25">
      <c r="B2832" s="51" t="s">
        <v>21</v>
      </c>
      <c r="C2832" s="3" t="s">
        <v>2523</v>
      </c>
      <c r="D2832" s="31" t="s">
        <v>2670</v>
      </c>
      <c r="E2832" s="23" t="s">
        <v>2524</v>
      </c>
      <c r="F2832" s="25">
        <v>44098</v>
      </c>
      <c r="G2832" s="13" t="s">
        <v>2608</v>
      </c>
      <c r="H2832" s="7" t="s">
        <v>2782</v>
      </c>
      <c r="I2832" s="22" t="s">
        <v>2743</v>
      </c>
      <c r="J2832" s="89">
        <v>5640.77</v>
      </c>
      <c r="K2832" s="89">
        <v>-470.0735679500001</v>
      </c>
      <c r="L2832" s="96">
        <v>0</v>
      </c>
      <c r="M2832" s="89">
        <v>0</v>
      </c>
      <c r="N2832" s="10">
        <f t="shared" si="5"/>
        <v>-94.014713590000014</v>
      </c>
      <c r="O2832" s="95">
        <f>SUM(J2832:N2832)</f>
        <v>5076.6817184600004</v>
      </c>
    </row>
    <row r="2833" spans="2:15" x14ac:dyDescent="0.25">
      <c r="B2833" s="51" t="s">
        <v>21</v>
      </c>
      <c r="C2833" s="3" t="s">
        <v>2768</v>
      </c>
      <c r="D2833" s="31" t="s">
        <v>2608</v>
      </c>
      <c r="E2833" s="23" t="s">
        <v>2730</v>
      </c>
      <c r="F2833" s="25">
        <v>43711</v>
      </c>
      <c r="G2833" s="13" t="s">
        <v>2608</v>
      </c>
      <c r="H2833" s="7" t="s">
        <v>2731</v>
      </c>
      <c r="I2833" s="22" t="s">
        <v>44</v>
      </c>
      <c r="J2833" s="89">
        <v>2800</v>
      </c>
      <c r="K2833" s="89">
        <v>0</v>
      </c>
      <c r="L2833" s="89">
        <v>0</v>
      </c>
      <c r="M2833" s="90">
        <v>0</v>
      </c>
      <c r="N2833" s="90">
        <v>0</v>
      </c>
      <c r="O2833" s="91">
        <f>SUM(J2833:N2833)</f>
        <v>2800</v>
      </c>
    </row>
    <row r="2834" spans="2:15" x14ac:dyDescent="0.25">
      <c r="B2834" s="51" t="s">
        <v>21</v>
      </c>
      <c r="C2834" s="3" t="s">
        <v>2768</v>
      </c>
      <c r="D2834" s="31" t="s">
        <v>2608</v>
      </c>
      <c r="E2834" s="23" t="s">
        <v>2730</v>
      </c>
      <c r="F2834" s="25">
        <v>44176</v>
      </c>
      <c r="G2834" s="13" t="s">
        <v>2608</v>
      </c>
      <c r="H2834" s="7" t="s">
        <v>2789</v>
      </c>
      <c r="I2834" s="22" t="s">
        <v>44</v>
      </c>
      <c r="J2834" s="96">
        <v>12000</v>
      </c>
      <c r="K2834" s="96">
        <v>0</v>
      </c>
      <c r="L2834" s="96">
        <v>0</v>
      </c>
      <c r="M2834" s="99">
        <v>0</v>
      </c>
      <c r="N2834" s="99">
        <v>0</v>
      </c>
      <c r="O2834" s="98">
        <f>SUM(J2834:N2834)</f>
        <v>12000</v>
      </c>
    </row>
    <row r="2835" spans="2:15" x14ac:dyDescent="0.25">
      <c r="B2835" s="51" t="s">
        <v>21</v>
      </c>
      <c r="C2835" s="3" t="s">
        <v>2600</v>
      </c>
      <c r="D2835" s="3" t="s">
        <v>2699</v>
      </c>
      <c r="E2835" s="35" t="s">
        <v>2601</v>
      </c>
      <c r="F2835" s="34" t="s">
        <v>2698</v>
      </c>
      <c r="G2835" s="3" t="s">
        <v>2608</v>
      </c>
      <c r="H2835" s="4" t="s">
        <v>2700</v>
      </c>
      <c r="I2835" s="3" t="s">
        <v>2608</v>
      </c>
      <c r="J2835" s="9">
        <v>288.01</v>
      </c>
      <c r="K2835" s="9">
        <v>-288.01</v>
      </c>
      <c r="L2835" s="9">
        <v>0</v>
      </c>
      <c r="M2835" s="9">
        <v>0</v>
      </c>
      <c r="N2835" s="10">
        <v>0</v>
      </c>
      <c r="O2835" s="53">
        <f>SUM(J2835:N2835)</f>
        <v>0</v>
      </c>
    </row>
    <row r="2836" spans="2:15" x14ac:dyDescent="0.25">
      <c r="B2836" s="51" t="s">
        <v>21</v>
      </c>
      <c r="C2836" s="3" t="s">
        <v>2605</v>
      </c>
      <c r="D2836" s="31" t="s">
        <v>2671</v>
      </c>
      <c r="E2836" s="23" t="s">
        <v>2751</v>
      </c>
      <c r="F2836" s="24">
        <v>41815</v>
      </c>
      <c r="G2836" s="3">
        <v>3564</v>
      </c>
      <c r="H2836" s="4" t="s">
        <v>2606</v>
      </c>
      <c r="I2836" s="30" t="s">
        <v>227</v>
      </c>
      <c r="J2836" s="9">
        <v>1999</v>
      </c>
      <c r="K2836" s="9">
        <v>-1332.733324999999</v>
      </c>
      <c r="L2836" s="9">
        <v>0</v>
      </c>
      <c r="M2836" s="9">
        <v>0</v>
      </c>
      <c r="N2836" s="10">
        <f t="shared" ref="N2836:N2848" si="6">(J2836*1.6667%)*-1</f>
        <v>-33.317333000000005</v>
      </c>
      <c r="O2836" s="53">
        <f>SUM(J2836:N2836)</f>
        <v>632.94934200000102</v>
      </c>
    </row>
    <row r="2837" spans="2:15" x14ac:dyDescent="0.25">
      <c r="B2837" s="51" t="s">
        <v>21</v>
      </c>
      <c r="C2837" s="3" t="s">
        <v>2605</v>
      </c>
      <c r="D2837" s="31" t="s">
        <v>2671</v>
      </c>
      <c r="E2837" s="23" t="s">
        <v>2751</v>
      </c>
      <c r="F2837" s="25">
        <v>43648</v>
      </c>
      <c r="G2837" s="13" t="s">
        <v>2608</v>
      </c>
      <c r="H2837" s="7" t="s">
        <v>2722</v>
      </c>
      <c r="I2837" s="4" t="s">
        <v>85</v>
      </c>
      <c r="J2837" s="79">
        <v>1350</v>
      </c>
      <c r="K2837" s="79">
        <v>-427.50855000000001</v>
      </c>
      <c r="L2837" s="79">
        <v>0</v>
      </c>
      <c r="M2837" s="79">
        <v>0</v>
      </c>
      <c r="N2837" s="10">
        <f t="shared" si="6"/>
        <v>-22.500450000000001</v>
      </c>
      <c r="O2837" s="80">
        <f>SUM(J2837:N2837)</f>
        <v>899.99099999999999</v>
      </c>
    </row>
    <row r="2838" spans="2:15" x14ac:dyDescent="0.25">
      <c r="B2838" s="51" t="s">
        <v>21</v>
      </c>
      <c r="C2838" s="3" t="s">
        <v>2605</v>
      </c>
      <c r="D2838" s="31" t="s">
        <v>2671</v>
      </c>
      <c r="E2838" s="23" t="s">
        <v>2751</v>
      </c>
      <c r="F2838" s="25">
        <v>43649</v>
      </c>
      <c r="G2838" s="13" t="s">
        <v>2608</v>
      </c>
      <c r="H2838" s="7" t="s">
        <v>2723</v>
      </c>
      <c r="I2838" s="4" t="s">
        <v>85</v>
      </c>
      <c r="J2838" s="79">
        <v>2964.96</v>
      </c>
      <c r="K2838" s="79">
        <v>-938.92277807999972</v>
      </c>
      <c r="L2838" s="79">
        <v>0</v>
      </c>
      <c r="M2838" s="79">
        <v>0</v>
      </c>
      <c r="N2838" s="10">
        <f t="shared" si="6"/>
        <v>-49.416988320000002</v>
      </c>
      <c r="O2838" s="80">
        <f>SUM(J2838:N2838)</f>
        <v>1976.6202336000003</v>
      </c>
    </row>
    <row r="2839" spans="2:15" x14ac:dyDescent="0.25">
      <c r="B2839" s="51" t="s">
        <v>21</v>
      </c>
      <c r="C2839" s="3" t="s">
        <v>2605</v>
      </c>
      <c r="D2839" s="31" t="s">
        <v>2671</v>
      </c>
      <c r="E2839" s="23" t="s">
        <v>2751</v>
      </c>
      <c r="F2839" s="25">
        <v>43650</v>
      </c>
      <c r="G2839" s="13" t="s">
        <v>2608</v>
      </c>
      <c r="H2839" s="7" t="s">
        <v>2724</v>
      </c>
      <c r="I2839" s="4" t="s">
        <v>85</v>
      </c>
      <c r="J2839" s="79">
        <f>2725.76/2</f>
        <v>1362.88</v>
      </c>
      <c r="K2839" s="79">
        <v>-431.58729823999988</v>
      </c>
      <c r="L2839" s="79">
        <v>0</v>
      </c>
      <c r="M2839" s="79">
        <v>0</v>
      </c>
      <c r="N2839" s="10">
        <f t="shared" si="6"/>
        <v>-22.715120960000004</v>
      </c>
      <c r="O2839" s="80">
        <f>SUM(J2839:N2839)</f>
        <v>908.57758080000019</v>
      </c>
    </row>
    <row r="2840" spans="2:15" x14ac:dyDescent="0.25">
      <c r="B2840" s="51" t="s">
        <v>21</v>
      </c>
      <c r="C2840" s="3" t="s">
        <v>2605</v>
      </c>
      <c r="D2840" s="31" t="s">
        <v>2671</v>
      </c>
      <c r="E2840" s="23" t="s">
        <v>2751</v>
      </c>
      <c r="F2840" s="25">
        <v>43650</v>
      </c>
      <c r="G2840" s="13" t="s">
        <v>2608</v>
      </c>
      <c r="H2840" s="7" t="s">
        <v>2724</v>
      </c>
      <c r="I2840" s="4" t="s">
        <v>85</v>
      </c>
      <c r="J2840" s="79">
        <f>2725.76/2</f>
        <v>1362.88</v>
      </c>
      <c r="K2840" s="79">
        <v>-431.58729823999988</v>
      </c>
      <c r="L2840" s="79">
        <v>0</v>
      </c>
      <c r="M2840" s="79">
        <v>0</v>
      </c>
      <c r="N2840" s="10">
        <f t="shared" si="6"/>
        <v>-22.715120960000004</v>
      </c>
      <c r="O2840" s="80">
        <f>SUM(J2840:N2840)</f>
        <v>908.57758080000019</v>
      </c>
    </row>
    <row r="2841" spans="2:15" x14ac:dyDescent="0.25">
      <c r="B2841" s="51" t="s">
        <v>21</v>
      </c>
      <c r="C2841" s="3" t="s">
        <v>2605</v>
      </c>
      <c r="D2841" s="31" t="s">
        <v>2671</v>
      </c>
      <c r="E2841" s="23" t="s">
        <v>2751</v>
      </c>
      <c r="F2841" s="25">
        <v>43658</v>
      </c>
      <c r="G2841" s="13" t="s">
        <v>2608</v>
      </c>
      <c r="H2841" s="7" t="s">
        <v>2725</v>
      </c>
      <c r="I2841" s="4" t="s">
        <v>85</v>
      </c>
      <c r="J2841" s="79">
        <v>1140.78</v>
      </c>
      <c r="K2841" s="79">
        <v>-361.25422494000009</v>
      </c>
      <c r="L2841" s="79">
        <v>0</v>
      </c>
      <c r="M2841" s="79">
        <v>0</v>
      </c>
      <c r="N2841" s="10">
        <f t="shared" si="6"/>
        <v>-19.013380260000002</v>
      </c>
      <c r="O2841" s="80">
        <f>SUM(J2841:N2841)</f>
        <v>760.51239479999992</v>
      </c>
    </row>
    <row r="2842" spans="2:15" x14ac:dyDescent="0.25">
      <c r="B2842" s="51" t="s">
        <v>21</v>
      </c>
      <c r="C2842" s="3" t="s">
        <v>2605</v>
      </c>
      <c r="D2842" s="31" t="s">
        <v>2671</v>
      </c>
      <c r="E2842" s="23" t="s">
        <v>2751</v>
      </c>
      <c r="F2842" s="25">
        <v>43678</v>
      </c>
      <c r="G2842" s="13" t="s">
        <v>2608</v>
      </c>
      <c r="H2842" s="7" t="s">
        <v>2728</v>
      </c>
      <c r="I2842" s="22" t="s">
        <v>241</v>
      </c>
      <c r="J2842" s="9">
        <v>12438</v>
      </c>
      <c r="K2842" s="9">
        <v>-3731.4746279999995</v>
      </c>
      <c r="L2842" s="89">
        <v>0</v>
      </c>
      <c r="M2842" s="9">
        <v>0</v>
      </c>
      <c r="N2842" s="10">
        <f t="shared" si="6"/>
        <v>-207.304146</v>
      </c>
      <c r="O2842" s="53">
        <f>SUM(J2842:N2842)</f>
        <v>8499.2212259999997</v>
      </c>
    </row>
    <row r="2843" spans="2:15" x14ac:dyDescent="0.25">
      <c r="B2843" s="51" t="s">
        <v>21</v>
      </c>
      <c r="C2843" s="3" t="s">
        <v>2605</v>
      </c>
      <c r="D2843" s="31" t="s">
        <v>2671</v>
      </c>
      <c r="E2843" s="23" t="s">
        <v>2751</v>
      </c>
      <c r="F2843" s="25">
        <v>43697</v>
      </c>
      <c r="G2843" s="13" t="s">
        <v>2608</v>
      </c>
      <c r="H2843" s="7" t="s">
        <v>2729</v>
      </c>
      <c r="I2843" s="22" t="s">
        <v>241</v>
      </c>
      <c r="J2843" s="9">
        <v>340</v>
      </c>
      <c r="K2843" s="9">
        <v>-102.00204000000004</v>
      </c>
      <c r="L2843" s="89">
        <v>0</v>
      </c>
      <c r="M2843" s="9">
        <v>0</v>
      </c>
      <c r="N2843" s="10">
        <f t="shared" si="6"/>
        <v>-5.6667800000000002</v>
      </c>
      <c r="O2843" s="53">
        <f>SUM(J2843:N2843)</f>
        <v>232.33117999999999</v>
      </c>
    </row>
    <row r="2844" spans="2:15" x14ac:dyDescent="0.25">
      <c r="B2844" s="51" t="s">
        <v>21</v>
      </c>
      <c r="C2844" s="3" t="s">
        <v>2605</v>
      </c>
      <c r="D2844" s="31" t="s">
        <v>2671</v>
      </c>
      <c r="E2844" s="23" t="s">
        <v>2751</v>
      </c>
      <c r="F2844" s="25">
        <v>43878</v>
      </c>
      <c r="G2844" s="13" t="s">
        <v>2608</v>
      </c>
      <c r="H2844" s="7" t="s">
        <v>2752</v>
      </c>
      <c r="I2844" s="22" t="s">
        <v>241</v>
      </c>
      <c r="J2844" s="89">
        <v>2249.86</v>
      </c>
      <c r="K2844" s="89">
        <v>-449.98099944000006</v>
      </c>
      <c r="L2844" s="89">
        <v>0</v>
      </c>
      <c r="M2844" s="9">
        <v>0</v>
      </c>
      <c r="N2844" s="10">
        <f t="shared" si="6"/>
        <v>-37.498416620000008</v>
      </c>
      <c r="O2844" s="53">
        <f>SUM(J2844:N2844)</f>
        <v>1762.3805839400002</v>
      </c>
    </row>
    <row r="2845" spans="2:15" x14ac:dyDescent="0.25">
      <c r="B2845" s="51" t="s">
        <v>21</v>
      </c>
      <c r="C2845" s="3" t="s">
        <v>250</v>
      </c>
      <c r="D2845" s="31" t="s">
        <v>2669</v>
      </c>
      <c r="E2845" s="23" t="s">
        <v>251</v>
      </c>
      <c r="F2845" s="83">
        <v>43649</v>
      </c>
      <c r="G2845" s="82" t="s">
        <v>2608</v>
      </c>
      <c r="H2845" s="88" t="s">
        <v>2716</v>
      </c>
      <c r="I2845" s="4" t="s">
        <v>85</v>
      </c>
      <c r="J2845" s="79">
        <v>2078.5</v>
      </c>
      <c r="K2845" s="79">
        <v>-658.20483050000007</v>
      </c>
      <c r="L2845" s="79">
        <v>0</v>
      </c>
      <c r="M2845" s="87">
        <v>0</v>
      </c>
      <c r="N2845" s="10">
        <f t="shared" si="6"/>
        <v>-34.642359500000005</v>
      </c>
      <c r="O2845" s="78">
        <f>SUM(J2845:N2845)</f>
        <v>1385.6528099999998</v>
      </c>
    </row>
    <row r="2846" spans="2:15" x14ac:dyDescent="0.25">
      <c r="B2846" s="51" t="s">
        <v>21</v>
      </c>
      <c r="C2846" s="3" t="s">
        <v>250</v>
      </c>
      <c r="D2846" s="31" t="s">
        <v>2669</v>
      </c>
      <c r="E2846" s="23" t="s">
        <v>251</v>
      </c>
      <c r="F2846" s="83">
        <v>43661</v>
      </c>
      <c r="G2846" s="82" t="s">
        <v>2608</v>
      </c>
      <c r="H2846" s="88" t="s">
        <v>2717</v>
      </c>
      <c r="I2846" s="4" t="s">
        <v>85</v>
      </c>
      <c r="J2846" s="79">
        <v>263.56</v>
      </c>
      <c r="K2846" s="79">
        <v>-83.462335879999969</v>
      </c>
      <c r="L2846" s="79">
        <v>0</v>
      </c>
      <c r="M2846" s="87">
        <v>0</v>
      </c>
      <c r="N2846" s="10">
        <f t="shared" si="6"/>
        <v>-4.3927545200000004</v>
      </c>
      <c r="O2846" s="78">
        <f>SUM(J2846:N2846)</f>
        <v>175.70490960000004</v>
      </c>
    </row>
    <row r="2847" spans="2:15" x14ac:dyDescent="0.25">
      <c r="B2847" s="51" t="s">
        <v>21</v>
      </c>
      <c r="C2847" s="3" t="s">
        <v>2738</v>
      </c>
      <c r="D2847" s="31" t="s">
        <v>2687</v>
      </c>
      <c r="E2847" s="23" t="s">
        <v>2739</v>
      </c>
      <c r="F2847" s="83">
        <v>43815</v>
      </c>
      <c r="G2847" s="82" t="s">
        <v>2608</v>
      </c>
      <c r="H2847" s="88" t="s">
        <v>2740</v>
      </c>
      <c r="I2847" s="22" t="s">
        <v>2741</v>
      </c>
      <c r="J2847" s="89">
        <v>850</v>
      </c>
      <c r="K2847" s="89">
        <v>-198.33730000000008</v>
      </c>
      <c r="L2847" s="89">
        <v>0</v>
      </c>
      <c r="M2847" s="92">
        <v>0</v>
      </c>
      <c r="N2847" s="10">
        <f t="shared" si="6"/>
        <v>-14.166950000000002</v>
      </c>
      <c r="O2847" s="91">
        <f>SUM(J2847:N2847)</f>
        <v>637.49574999999982</v>
      </c>
    </row>
    <row r="2848" spans="2:15" x14ac:dyDescent="0.25">
      <c r="B2848" s="51" t="s">
        <v>21</v>
      </c>
      <c r="C2848" s="3" t="s">
        <v>2738</v>
      </c>
      <c r="D2848" s="31" t="s">
        <v>2687</v>
      </c>
      <c r="E2848" s="23" t="s">
        <v>2739</v>
      </c>
      <c r="F2848" s="83">
        <v>44060</v>
      </c>
      <c r="G2848" s="82" t="s">
        <v>2608</v>
      </c>
      <c r="H2848" s="88" t="s">
        <v>2766</v>
      </c>
      <c r="I2848" s="22" t="s">
        <v>2767</v>
      </c>
      <c r="J2848" s="89">
        <v>1038</v>
      </c>
      <c r="K2848" s="89">
        <v>-103.80207600000001</v>
      </c>
      <c r="L2848" s="89">
        <v>0</v>
      </c>
      <c r="M2848" s="92">
        <v>0</v>
      </c>
      <c r="N2848" s="10">
        <f t="shared" si="6"/>
        <v>-17.300346000000001</v>
      </c>
      <c r="O2848" s="91">
        <f>SUM(J2848:N2848)</f>
        <v>916.89757799999995</v>
      </c>
    </row>
    <row r="2849" spans="2:15" x14ac:dyDescent="0.25">
      <c r="B2849" s="51" t="s">
        <v>21</v>
      </c>
      <c r="C2849" s="3" t="s">
        <v>2738</v>
      </c>
      <c r="D2849" s="31" t="s">
        <v>2687</v>
      </c>
      <c r="E2849" s="23" t="s">
        <v>2739</v>
      </c>
      <c r="F2849" s="83">
        <v>44222</v>
      </c>
      <c r="G2849" s="82" t="s">
        <v>2608</v>
      </c>
      <c r="H2849" s="88" t="s">
        <v>2797</v>
      </c>
      <c r="I2849" s="22" t="s">
        <v>2774</v>
      </c>
      <c r="J2849" s="96">
        <v>1815.42</v>
      </c>
      <c r="K2849" s="96">
        <v>-30.257605140000003</v>
      </c>
      <c r="L2849" s="96">
        <v>0</v>
      </c>
      <c r="M2849" s="97">
        <v>0</v>
      </c>
      <c r="N2849" s="10">
        <f>(J2849*1.6667%)*-1</f>
        <v>-30.257605140000003</v>
      </c>
      <c r="O2849" s="98">
        <f>SUM(J2849:N2849)</f>
        <v>1754.9047897200003</v>
      </c>
    </row>
    <row r="2850" spans="2:15" x14ac:dyDescent="0.25">
      <c r="B2850" s="51" t="s">
        <v>21</v>
      </c>
      <c r="C2850" s="3" t="s">
        <v>2738</v>
      </c>
      <c r="D2850" s="31" t="s">
        <v>2687</v>
      </c>
      <c r="E2850" s="23" t="s">
        <v>2739</v>
      </c>
      <c r="F2850" s="83">
        <v>44236</v>
      </c>
      <c r="G2850" s="82" t="s">
        <v>2608</v>
      </c>
      <c r="H2850" s="88" t="s">
        <v>2796</v>
      </c>
      <c r="I2850" s="22" t="s">
        <v>241</v>
      </c>
      <c r="J2850" s="100">
        <v>0</v>
      </c>
      <c r="K2850" s="101">
        <v>0</v>
      </c>
      <c r="L2850" s="96">
        <v>2518.8000000000002</v>
      </c>
      <c r="M2850" s="97">
        <v>0</v>
      </c>
      <c r="N2850" s="10">
        <f>(L2850*1.6667%)*-1</f>
        <v>-41.980839600000003</v>
      </c>
      <c r="O2850" s="98">
        <f>SUM(J2850:N2850)</f>
        <v>2476.8191604000003</v>
      </c>
    </row>
    <row r="2851" spans="2:15" x14ac:dyDescent="0.25">
      <c r="B2851" s="51" t="s">
        <v>2607</v>
      </c>
      <c r="C2851" s="3" t="s">
        <v>2628</v>
      </c>
      <c r="D2851" s="31" t="s">
        <v>2689</v>
      </c>
      <c r="E2851" s="23" t="s">
        <v>2629</v>
      </c>
      <c r="F2851" s="25">
        <v>33245</v>
      </c>
      <c r="G2851" s="13" t="s">
        <v>2608</v>
      </c>
      <c r="H2851" s="7" t="s">
        <v>2609</v>
      </c>
      <c r="I2851" s="3" t="s">
        <v>2608</v>
      </c>
      <c r="J2851" s="16">
        <v>511131.45</v>
      </c>
      <c r="K2851" s="16">
        <v>-511131.45</v>
      </c>
      <c r="L2851" s="9">
        <v>0</v>
      </c>
      <c r="M2851" s="9">
        <v>0</v>
      </c>
      <c r="N2851" s="10">
        <v>0</v>
      </c>
      <c r="O2851" s="53">
        <f>SUM(J2851:N2851)</f>
        <v>0</v>
      </c>
    </row>
    <row r="2852" spans="2:15" x14ac:dyDescent="0.25">
      <c r="B2852" s="51" t="s">
        <v>2607</v>
      </c>
      <c r="C2852" s="3" t="s">
        <v>2630</v>
      </c>
      <c r="D2852" s="31" t="s">
        <v>2682</v>
      </c>
      <c r="E2852" s="23" t="s">
        <v>2631</v>
      </c>
      <c r="F2852" s="25">
        <v>33422</v>
      </c>
      <c r="G2852" s="13" t="s">
        <v>2608</v>
      </c>
      <c r="H2852" s="7" t="s">
        <v>2610</v>
      </c>
      <c r="I2852" s="3" t="s">
        <v>2608</v>
      </c>
      <c r="J2852" s="16">
        <v>950708.62</v>
      </c>
      <c r="K2852" s="16">
        <v>-950708.62</v>
      </c>
      <c r="L2852" s="9">
        <v>0</v>
      </c>
      <c r="M2852" s="9">
        <v>0</v>
      </c>
      <c r="N2852" s="10">
        <v>0</v>
      </c>
      <c r="O2852" s="53">
        <f>SUM(J2852:N2852)</f>
        <v>0</v>
      </c>
    </row>
    <row r="2853" spans="2:15" x14ac:dyDescent="0.25">
      <c r="B2853" s="51" t="s">
        <v>2607</v>
      </c>
      <c r="C2853" s="3" t="s">
        <v>2632</v>
      </c>
      <c r="D2853" s="31" t="s">
        <v>2690</v>
      </c>
      <c r="E2853" s="23" t="s">
        <v>2633</v>
      </c>
      <c r="F2853" s="25">
        <v>33521</v>
      </c>
      <c r="G2853" s="13" t="s">
        <v>2608</v>
      </c>
      <c r="H2853" s="7" t="s">
        <v>2611</v>
      </c>
      <c r="I2853" s="3" t="s">
        <v>2608</v>
      </c>
      <c r="J2853" s="16">
        <v>25042.14</v>
      </c>
      <c r="K2853" s="16">
        <v>-25042.14</v>
      </c>
      <c r="L2853" s="9">
        <v>0</v>
      </c>
      <c r="M2853" s="9">
        <v>0</v>
      </c>
      <c r="N2853" s="10">
        <v>0</v>
      </c>
      <c r="O2853" s="53">
        <f>SUM(J2853:N2853)</f>
        <v>0</v>
      </c>
    </row>
    <row r="2854" spans="2:15" x14ac:dyDescent="0.25">
      <c r="B2854" s="51" t="s">
        <v>2607</v>
      </c>
      <c r="C2854" s="3" t="s">
        <v>2634</v>
      </c>
      <c r="D2854" s="31" t="s">
        <v>2672</v>
      </c>
      <c r="E2854" s="23" t="s">
        <v>2635</v>
      </c>
      <c r="F2854" s="25">
        <v>33970</v>
      </c>
      <c r="G2854" s="13" t="s">
        <v>2608</v>
      </c>
      <c r="H2854" s="7" t="s">
        <v>2612</v>
      </c>
      <c r="I2854" s="3" t="s">
        <v>2608</v>
      </c>
      <c r="J2854" s="16">
        <v>130659.13</v>
      </c>
      <c r="K2854" s="16">
        <v>-130659.13</v>
      </c>
      <c r="L2854" s="9">
        <v>0</v>
      </c>
      <c r="M2854" s="9">
        <v>0</v>
      </c>
      <c r="N2854" s="10">
        <v>0</v>
      </c>
      <c r="O2854" s="53">
        <f>SUM(J2854:N2854)</f>
        <v>0</v>
      </c>
    </row>
    <row r="2855" spans="2:15" x14ac:dyDescent="0.25">
      <c r="B2855" s="51" t="s">
        <v>2607</v>
      </c>
      <c r="C2855" s="3" t="s">
        <v>2636</v>
      </c>
      <c r="D2855" s="31" t="s">
        <v>2675</v>
      </c>
      <c r="E2855" s="23" t="s">
        <v>2637</v>
      </c>
      <c r="F2855" s="25">
        <v>34928</v>
      </c>
      <c r="G2855" s="13">
        <v>2153</v>
      </c>
      <c r="H2855" s="7" t="s">
        <v>2613</v>
      </c>
      <c r="I2855" s="3" t="s">
        <v>2608</v>
      </c>
      <c r="J2855" s="16">
        <v>18500</v>
      </c>
      <c r="K2855" s="16">
        <v>-18499.995494999977</v>
      </c>
      <c r="L2855" s="9">
        <v>0</v>
      </c>
      <c r="M2855" s="9">
        <v>0</v>
      </c>
      <c r="N2855" s="10">
        <v>0</v>
      </c>
      <c r="O2855" s="53">
        <f>SUM(J2855:N2855)</f>
        <v>4.5050000226183329E-3</v>
      </c>
    </row>
    <row r="2856" spans="2:15" x14ac:dyDescent="0.25">
      <c r="B2856" s="51" t="s">
        <v>2607</v>
      </c>
      <c r="C2856" s="3" t="s">
        <v>2638</v>
      </c>
      <c r="D2856" s="31" t="s">
        <v>2680</v>
      </c>
      <c r="E2856" s="23" t="s">
        <v>2639</v>
      </c>
      <c r="F2856" s="25">
        <v>35310</v>
      </c>
      <c r="G2856" s="13">
        <v>2158</v>
      </c>
      <c r="H2856" s="7" t="s">
        <v>2614</v>
      </c>
      <c r="I2856" s="3" t="s">
        <v>2608</v>
      </c>
      <c r="J2856" s="16">
        <v>6690770.9800000004</v>
      </c>
      <c r="K2856" s="16">
        <v>-6537096.5503690913</v>
      </c>
      <c r="L2856" s="9">
        <v>0</v>
      </c>
      <c r="M2856" s="9">
        <v>0</v>
      </c>
      <c r="N2856" s="10">
        <f t="shared" ref="N2856:N2869" si="7">(J2856*0.333333%)*-1</f>
        <v>-22302.547630763402</v>
      </c>
      <c r="O2856" s="53">
        <f>SUM(J2856:N2856)</f>
        <v>131371.88200014571</v>
      </c>
    </row>
    <row r="2857" spans="2:15" x14ac:dyDescent="0.25">
      <c r="B2857" s="51" t="s">
        <v>2607</v>
      </c>
      <c r="C2857" s="3" t="s">
        <v>2640</v>
      </c>
      <c r="D2857" s="31" t="s">
        <v>2678</v>
      </c>
      <c r="E2857" s="23" t="s">
        <v>2641</v>
      </c>
      <c r="F2857" s="25">
        <v>35339</v>
      </c>
      <c r="G2857" s="13">
        <v>2156</v>
      </c>
      <c r="H2857" s="7" t="s">
        <v>2615</v>
      </c>
      <c r="I2857" s="3" t="s">
        <v>2608</v>
      </c>
      <c r="J2857" s="16">
        <f>36526.05+1500</f>
        <v>38026.050000000003</v>
      </c>
      <c r="K2857" s="16">
        <v>-35576.015451162573</v>
      </c>
      <c r="L2857" s="9">
        <v>0</v>
      </c>
      <c r="M2857" s="9">
        <v>0</v>
      </c>
      <c r="N2857" s="10">
        <f>((J2857+Tabela1[[#This Row],[AQUISIÇÃO]])*0.333333%)*-1</f>
        <v>-126.7533732465</v>
      </c>
      <c r="O2857" s="53">
        <f>SUM(J2857:N2857)</f>
        <v>2323.2811755909297</v>
      </c>
    </row>
    <row r="2858" spans="2:15" x14ac:dyDescent="0.25">
      <c r="B2858" s="51" t="s">
        <v>2607</v>
      </c>
      <c r="C2858" s="3" t="s">
        <v>2642</v>
      </c>
      <c r="D2858" s="31" t="s">
        <v>2673</v>
      </c>
      <c r="E2858" s="23" t="s">
        <v>2643</v>
      </c>
      <c r="F2858" s="25">
        <v>35404</v>
      </c>
      <c r="G2858" s="13">
        <v>2150</v>
      </c>
      <c r="H2858" s="7" t="s">
        <v>2616</v>
      </c>
      <c r="I2858" s="3" t="s">
        <v>2608</v>
      </c>
      <c r="J2858" s="16">
        <v>22085.7</v>
      </c>
      <c r="K2858" s="16">
        <v>-21350.927159525021</v>
      </c>
      <c r="L2858" s="9">
        <v>0</v>
      </c>
      <c r="M2858" s="9">
        <v>0</v>
      </c>
      <c r="N2858" s="10">
        <f t="shared" si="7"/>
        <v>-73.618926380999994</v>
      </c>
      <c r="O2858" s="53">
        <f>SUM(J2858:N2858)</f>
        <v>661.15391409397967</v>
      </c>
    </row>
    <row r="2859" spans="2:15" x14ac:dyDescent="0.25">
      <c r="B2859" s="51" t="s">
        <v>2607</v>
      </c>
      <c r="C2859" s="3" t="s">
        <v>2644</v>
      </c>
      <c r="D2859" s="31" t="s">
        <v>2674</v>
      </c>
      <c r="E2859" s="23" t="s">
        <v>2645</v>
      </c>
      <c r="F2859" s="25">
        <v>35445</v>
      </c>
      <c r="G2859" s="13">
        <v>2151</v>
      </c>
      <c r="H2859" s="7" t="s">
        <v>2617</v>
      </c>
      <c r="I2859" s="3" t="s">
        <v>2608</v>
      </c>
      <c r="J2859" s="16">
        <v>25355.040000000001</v>
      </c>
      <c r="K2859" s="16">
        <v>-24397.588687080046</v>
      </c>
      <c r="L2859" s="9">
        <v>0</v>
      </c>
      <c r="M2859" s="9">
        <v>0</v>
      </c>
      <c r="N2859" s="10">
        <f t="shared" si="7"/>
        <v>-84.516715483200002</v>
      </c>
      <c r="O2859" s="53">
        <f>SUM(J2859:N2859)</f>
        <v>872.93459743675498</v>
      </c>
    </row>
    <row r="2860" spans="2:15" x14ac:dyDescent="0.25">
      <c r="B2860" s="51" t="s">
        <v>2607</v>
      </c>
      <c r="C2860" s="3" t="s">
        <v>2646</v>
      </c>
      <c r="D2860" s="31" t="s">
        <v>2679</v>
      </c>
      <c r="E2860" s="23" t="s">
        <v>2647</v>
      </c>
      <c r="F2860" s="25">
        <v>35450</v>
      </c>
      <c r="G2860" s="13">
        <v>2157</v>
      </c>
      <c r="H2860" s="7" t="s">
        <v>2618</v>
      </c>
      <c r="I2860" s="3" t="s">
        <v>2608</v>
      </c>
      <c r="J2860" s="16">
        <v>24219.7</v>
      </c>
      <c r="K2860" s="16">
        <v>-23291.810315024984</v>
      </c>
      <c r="L2860" s="9">
        <v>0</v>
      </c>
      <c r="M2860" s="9">
        <v>0</v>
      </c>
      <c r="N2860" s="10">
        <f t="shared" si="7"/>
        <v>-80.732252600999999</v>
      </c>
      <c r="O2860" s="53">
        <f>SUM(J2860:N2860)</f>
        <v>847.15743237401625</v>
      </c>
    </row>
    <row r="2861" spans="2:15" x14ac:dyDescent="0.25">
      <c r="B2861" s="51" t="s">
        <v>2607</v>
      </c>
      <c r="C2861" s="3" t="s">
        <v>2648</v>
      </c>
      <c r="D2861" s="31" t="s">
        <v>2677</v>
      </c>
      <c r="E2861" s="23" t="s">
        <v>2649</v>
      </c>
      <c r="F2861" s="25">
        <v>35794</v>
      </c>
      <c r="G2861" s="13">
        <v>2155</v>
      </c>
      <c r="H2861" s="7" t="s">
        <v>2619</v>
      </c>
      <c r="I2861" s="3" t="s">
        <v>2608</v>
      </c>
      <c r="J2861" s="16">
        <f>26000+1200</f>
        <v>27200</v>
      </c>
      <c r="K2861" s="16">
        <v>-24027.784496000029</v>
      </c>
      <c r="L2861" s="9">
        <v>0</v>
      </c>
      <c r="M2861" s="9">
        <v>0</v>
      </c>
      <c r="N2861" s="10">
        <f>((J2861+Tabela1[[#This Row],[AQUISIÇÃO]])*0.333333%)*-1</f>
        <v>-90.666575999999992</v>
      </c>
      <c r="O2861" s="53">
        <f>SUM(J2861:N2861)</f>
        <v>3081.5489279999706</v>
      </c>
    </row>
    <row r="2862" spans="2:15" x14ac:dyDescent="0.25">
      <c r="B2862" s="51" t="s">
        <v>2607</v>
      </c>
      <c r="C2862" s="3" t="s">
        <v>2650</v>
      </c>
      <c r="D2862" s="31" t="s">
        <v>2676</v>
      </c>
      <c r="E2862" s="23" t="s">
        <v>2651</v>
      </c>
      <c r="F2862" s="25">
        <v>36010</v>
      </c>
      <c r="G2862" s="13">
        <v>2154</v>
      </c>
      <c r="H2862" s="7" t="s">
        <v>2620</v>
      </c>
      <c r="I2862" s="3" t="s">
        <v>2608</v>
      </c>
      <c r="J2862" s="16">
        <v>44335</v>
      </c>
      <c r="K2862" s="16">
        <v>-39915.649638749928</v>
      </c>
      <c r="L2862" s="9">
        <v>0</v>
      </c>
      <c r="M2862" s="9">
        <v>0</v>
      </c>
      <c r="N2862" s="10">
        <f t="shared" si="7"/>
        <v>-147.78318554999998</v>
      </c>
      <c r="O2862" s="53">
        <f>SUM(J2862:N2862)</f>
        <v>4271.5671757000719</v>
      </c>
    </row>
    <row r="2863" spans="2:15" x14ac:dyDescent="0.25">
      <c r="B2863" s="51" t="s">
        <v>2607</v>
      </c>
      <c r="C2863" s="3" t="s">
        <v>2652</v>
      </c>
      <c r="D2863" s="31" t="s">
        <v>2681</v>
      </c>
      <c r="E2863" s="23" t="s">
        <v>2653</v>
      </c>
      <c r="F2863" s="25">
        <v>36084</v>
      </c>
      <c r="G2863" s="13">
        <v>2159</v>
      </c>
      <c r="H2863" s="7" t="s">
        <v>2621</v>
      </c>
      <c r="I2863" s="3" t="s">
        <v>2608</v>
      </c>
      <c r="J2863" s="16">
        <v>103512.59</v>
      </c>
      <c r="K2863" s="16">
        <v>-92354.952340617427</v>
      </c>
      <c r="L2863" s="9">
        <v>0</v>
      </c>
      <c r="M2863" s="9">
        <v>0</v>
      </c>
      <c r="N2863" s="10">
        <f t="shared" si="7"/>
        <v>-345.04162162469999</v>
      </c>
      <c r="O2863" s="53">
        <f>SUM(J2863:N2863)</f>
        <v>10812.59603775787</v>
      </c>
    </row>
    <row r="2864" spans="2:15" x14ac:dyDescent="0.25">
      <c r="B2864" s="51" t="s">
        <v>2607</v>
      </c>
      <c r="C2864" s="3" t="s">
        <v>2654</v>
      </c>
      <c r="D2864" s="31" t="s">
        <v>2683</v>
      </c>
      <c r="E2864" s="23" t="s">
        <v>2655</v>
      </c>
      <c r="F2864" s="25">
        <v>39121</v>
      </c>
      <c r="G2864" s="13">
        <v>2161</v>
      </c>
      <c r="H2864" s="7" t="s">
        <v>2622</v>
      </c>
      <c r="I2864" s="3" t="s">
        <v>2608</v>
      </c>
      <c r="J2864" s="16">
        <v>1304982.92</v>
      </c>
      <c r="K2864" s="16">
        <v>-729991.82631808985</v>
      </c>
      <c r="L2864" s="9">
        <v>0</v>
      </c>
      <c r="M2864" s="9">
        <v>0</v>
      </c>
      <c r="N2864" s="10">
        <f t="shared" si="7"/>
        <v>-4349.9387167235991</v>
      </c>
      <c r="O2864" s="53">
        <f>SUM(J2864:N2864)</f>
        <v>570641.15496518649</v>
      </c>
    </row>
    <row r="2865" spans="2:15" x14ac:dyDescent="0.25">
      <c r="B2865" s="51" t="s">
        <v>2607</v>
      </c>
      <c r="C2865" s="3" t="s">
        <v>2656</v>
      </c>
      <c r="D2865" s="31" t="s">
        <v>2684</v>
      </c>
      <c r="E2865" s="23" t="s">
        <v>2657</v>
      </c>
      <c r="F2865" s="25">
        <v>39139</v>
      </c>
      <c r="G2865" s="13">
        <v>2162</v>
      </c>
      <c r="H2865" s="7" t="s">
        <v>2623</v>
      </c>
      <c r="I2865" s="3" t="s">
        <v>2608</v>
      </c>
      <c r="J2865" s="16">
        <v>238936.15</v>
      </c>
      <c r="K2865" s="16">
        <v>-133186.67892198742</v>
      </c>
      <c r="L2865" s="9">
        <v>0</v>
      </c>
      <c r="M2865" s="9">
        <v>0</v>
      </c>
      <c r="N2865" s="10">
        <f t="shared" si="7"/>
        <v>-796.4530368794999</v>
      </c>
      <c r="O2865" s="53">
        <f>SUM(J2865:N2865)</f>
        <v>104953.01804113308</v>
      </c>
    </row>
    <row r="2866" spans="2:15" x14ac:dyDescent="0.25">
      <c r="B2866" s="51" t="s">
        <v>2607</v>
      </c>
      <c r="C2866" s="3" t="s">
        <v>2658</v>
      </c>
      <c r="D2866" s="31" t="s">
        <v>2685</v>
      </c>
      <c r="E2866" s="23" t="s">
        <v>2659</v>
      </c>
      <c r="F2866" s="25">
        <v>39723</v>
      </c>
      <c r="G2866" s="13">
        <v>2163</v>
      </c>
      <c r="H2866" s="7" t="s">
        <v>2624</v>
      </c>
      <c r="I2866" s="3" t="s">
        <v>2608</v>
      </c>
      <c r="J2866" s="16">
        <v>132327.17000000001</v>
      </c>
      <c r="K2866" s="16">
        <v>-65292.266539402452</v>
      </c>
      <c r="L2866" s="9">
        <v>0</v>
      </c>
      <c r="M2866" s="9">
        <v>0</v>
      </c>
      <c r="N2866" s="10">
        <f t="shared" si="7"/>
        <v>-441.09012557610004</v>
      </c>
      <c r="O2866" s="53">
        <f>SUM(J2866:N2866)</f>
        <v>66593.813335021463</v>
      </c>
    </row>
    <row r="2867" spans="2:15" x14ac:dyDescent="0.25">
      <c r="B2867" s="51" t="s">
        <v>2607</v>
      </c>
      <c r="C2867" s="3" t="s">
        <v>2660</v>
      </c>
      <c r="D2867" s="31" t="s">
        <v>2686</v>
      </c>
      <c r="E2867" s="23" t="s">
        <v>2661</v>
      </c>
      <c r="F2867" s="25">
        <v>40133</v>
      </c>
      <c r="G2867" s="13">
        <v>2164</v>
      </c>
      <c r="H2867" s="7" t="s">
        <v>2625</v>
      </c>
      <c r="I2867" s="3" t="s">
        <v>2608</v>
      </c>
      <c r="J2867" s="16">
        <v>47196.9</v>
      </c>
      <c r="K2867" s="16">
        <v>-21167.029066925006</v>
      </c>
      <c r="L2867" s="9">
        <v>0</v>
      </c>
      <c r="M2867" s="9">
        <v>0</v>
      </c>
      <c r="N2867" s="10">
        <f t="shared" si="7"/>
        <v>-157.32284267699998</v>
      </c>
      <c r="O2867" s="53">
        <f>SUM(J2867:N2867)</f>
        <v>25872.548090397995</v>
      </c>
    </row>
    <row r="2868" spans="2:15" x14ac:dyDescent="0.25">
      <c r="B2868" s="51" t="s">
        <v>2607</v>
      </c>
      <c r="C2868" s="3" t="s">
        <v>2662</v>
      </c>
      <c r="D2868" s="31" t="s">
        <v>2687</v>
      </c>
      <c r="E2868" s="23" t="s">
        <v>2663</v>
      </c>
      <c r="F2868" s="25">
        <v>40155</v>
      </c>
      <c r="G2868" s="13">
        <v>2165</v>
      </c>
      <c r="H2868" s="7" t="s">
        <v>2626</v>
      </c>
      <c r="I2868" s="3" t="s">
        <v>2608</v>
      </c>
      <c r="J2868" s="16">
        <v>574492.93999999994</v>
      </c>
      <c r="K2868" s="16">
        <v>-256265.79259225479</v>
      </c>
      <c r="L2868" s="9">
        <v>0</v>
      </c>
      <c r="M2868" s="9">
        <v>0</v>
      </c>
      <c r="N2868" s="10">
        <f t="shared" si="7"/>
        <v>-1914.9745516901996</v>
      </c>
      <c r="O2868" s="53">
        <f>SUM(J2868:N2868)</f>
        <v>316312.17285605491</v>
      </c>
    </row>
    <row r="2869" spans="2:15" x14ac:dyDescent="0.25">
      <c r="B2869" s="51" t="s">
        <v>2607</v>
      </c>
      <c r="C2869" s="3" t="s">
        <v>2664</v>
      </c>
      <c r="D2869" s="31" t="s">
        <v>2688</v>
      </c>
      <c r="E2869" s="23" t="s">
        <v>2665</v>
      </c>
      <c r="F2869" s="25">
        <v>40722</v>
      </c>
      <c r="G2869" s="13">
        <v>2166</v>
      </c>
      <c r="H2869" s="7" t="s">
        <v>2627</v>
      </c>
      <c r="I2869" s="3" t="s">
        <v>2608</v>
      </c>
      <c r="J2869" s="16">
        <v>379777.03</v>
      </c>
      <c r="K2869" s="16">
        <v>-145810.02418524754</v>
      </c>
      <c r="L2869" s="9">
        <v>0</v>
      </c>
      <c r="M2869" s="9">
        <v>0</v>
      </c>
      <c r="N2869" s="10">
        <f t="shared" si="7"/>
        <v>-1265.9221674099001</v>
      </c>
      <c r="O2869" s="53">
        <f>SUM(J2869:N2869)</f>
        <v>232701.08364734257</v>
      </c>
    </row>
    <row r="2870" spans="2:15" x14ac:dyDescent="0.25">
      <c r="B2870" s="51" t="s">
        <v>2692</v>
      </c>
      <c r="C2870" s="3" t="s">
        <v>2694</v>
      </c>
      <c r="D2870" s="31" t="s">
        <v>2695</v>
      </c>
      <c r="E2870" s="23" t="s">
        <v>2693</v>
      </c>
      <c r="F2870" s="24">
        <v>43367</v>
      </c>
      <c r="G2870" s="29" t="s">
        <v>2608</v>
      </c>
      <c r="H2870" s="28" t="s">
        <v>2691</v>
      </c>
      <c r="I2870" s="3" t="s">
        <v>2608</v>
      </c>
      <c r="J2870" s="16">
        <v>862</v>
      </c>
      <c r="K2870" s="16">
        <v>-402.27738500000027</v>
      </c>
      <c r="L2870" s="9">
        <v>0</v>
      </c>
      <c r="M2870" s="9">
        <v>0</v>
      </c>
      <c r="N2870" s="10">
        <f>(J2870*1.66667%)*-1</f>
        <v>-14.366695399999999</v>
      </c>
      <c r="O2870" s="53">
        <f>SUM(J2870:N2870)</f>
        <v>445.35591959999971</v>
      </c>
    </row>
    <row r="2871" spans="2:15" x14ac:dyDescent="0.25">
      <c r="B2871" s="66" t="s">
        <v>2692</v>
      </c>
      <c r="C2871" s="67" t="s">
        <v>2694</v>
      </c>
      <c r="D2871" s="68" t="s">
        <v>2695</v>
      </c>
      <c r="E2871" s="69" t="s">
        <v>2693</v>
      </c>
      <c r="F2871" s="70">
        <v>43367</v>
      </c>
      <c r="G2871" s="67" t="s">
        <v>2608</v>
      </c>
      <c r="H2871" s="71" t="s">
        <v>2691</v>
      </c>
      <c r="I2871" s="67" t="s">
        <v>2608</v>
      </c>
      <c r="J2871" s="72">
        <v>862</v>
      </c>
      <c r="K2871" s="72">
        <v>-402.27738500000027</v>
      </c>
      <c r="L2871" s="73">
        <v>0</v>
      </c>
      <c r="M2871" s="73">
        <v>0</v>
      </c>
      <c r="N2871" s="74">
        <f>(J2871*1.66667%)*-1</f>
        <v>-14.366695399999999</v>
      </c>
      <c r="O2871" s="75">
        <f>SUM(J2871:N2871)</f>
        <v>445.35591959999971</v>
      </c>
    </row>
    <row r="2872" spans="2:15" x14ac:dyDescent="0.25">
      <c r="B2872" s="106" t="s">
        <v>2794</v>
      </c>
      <c r="C2872" s="106"/>
      <c r="D2872" s="106"/>
      <c r="E2872" s="106"/>
      <c r="F2872" s="106"/>
      <c r="G2872" s="106"/>
      <c r="H2872" s="106"/>
      <c r="I2872" s="106"/>
      <c r="J2872" s="48">
        <f>SUBTOTAL(109,Tabela1[VALOR AQUISIÇÃO])</f>
        <v>14043314.529999997</v>
      </c>
      <c r="K2872" s="48">
        <f>SUBTOTAL(109,Tabela1[DEPRECIAÇÃO ACUMULADA])</f>
        <v>-12092015.871526049</v>
      </c>
      <c r="L2872" s="48">
        <f>SUBTOTAL(109,Tabela1[AQUISIÇÃO])</f>
        <v>3437.8</v>
      </c>
      <c r="M2872" s="48">
        <f>SUBTOTAL(109,Tabela1[BAIXA])</f>
        <v>0</v>
      </c>
      <c r="N2872" s="48">
        <f>SUBTOTAL(109,Tabela1[DEPRECIAÇÃO DO MÊS])</f>
        <v>-42676.197483118049</v>
      </c>
      <c r="O2872" s="50">
        <f>SUBTOTAL(109,Tabela1[SALDO DO BEM])</f>
        <v>1912060.2526575122</v>
      </c>
    </row>
    <row r="2873" spans="2:15" x14ac:dyDescent="0.25">
      <c r="B2873" s="76" t="s">
        <v>2710</v>
      </c>
    </row>
    <row r="2875" spans="2:15" x14ac:dyDescent="0.25">
      <c r="J2875" s="103">
        <f>1912060.54-O2872</f>
        <v>0.28734248783439398</v>
      </c>
      <c r="K2875" s="103" t="s">
        <v>2791</v>
      </c>
      <c r="L2875" s="103"/>
      <c r="M2875" s="103"/>
    </row>
  </sheetData>
  <autoFilter ref="B2:O2" xr:uid="{698EBE8A-5E18-4824-9FD5-F2647A08224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2">
    <mergeCell ref="B2872:I2872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EF0B-DB14-4A5D-B0AB-DFD48C985F17}">
  <dimension ref="B2:E34"/>
  <sheetViews>
    <sheetView workbookViewId="0">
      <selection activeCell="L8" sqref="L8"/>
    </sheetView>
  </sheetViews>
  <sheetFormatPr defaultRowHeight="15" x14ac:dyDescent="0.25"/>
  <cols>
    <col min="1" max="1" width="4.28515625" customWidth="1"/>
    <col min="2" max="2" width="18" bestFit="1" customWidth="1"/>
    <col min="3" max="3" width="29.42578125" style="18" bestFit="1" customWidth="1"/>
  </cols>
  <sheetData>
    <row r="2" spans="2:5" x14ac:dyDescent="0.25">
      <c r="B2" s="111" t="s">
        <v>2799</v>
      </c>
      <c r="C2" s="111"/>
    </row>
    <row r="4" spans="2:5" x14ac:dyDescent="0.25">
      <c r="B4" s="32" t="s">
        <v>2697</v>
      </c>
      <c r="C4" s="18" t="s">
        <v>2696</v>
      </c>
      <c r="E4" s="41" t="s">
        <v>2750</v>
      </c>
    </row>
    <row r="5" spans="2:5" x14ac:dyDescent="0.25">
      <c r="B5" s="33" t="s">
        <v>2608</v>
      </c>
      <c r="C5" s="18">
        <v>0</v>
      </c>
      <c r="E5" s="41" t="s">
        <v>2703</v>
      </c>
    </row>
    <row r="6" spans="2:5" x14ac:dyDescent="0.25">
      <c r="B6" s="33" t="s">
        <v>2667</v>
      </c>
      <c r="C6" s="18">
        <v>0</v>
      </c>
      <c r="E6" s="94" t="s">
        <v>2753</v>
      </c>
    </row>
    <row r="7" spans="2:5" x14ac:dyDescent="0.25">
      <c r="B7" s="33" t="s">
        <v>2668</v>
      </c>
      <c r="C7" s="18">
        <v>-948.47596056899977</v>
      </c>
    </row>
    <row r="8" spans="2:5" x14ac:dyDescent="0.25">
      <c r="B8" s="33" t="s">
        <v>2669</v>
      </c>
      <c r="C8" s="18">
        <v>-3801.3014008529976</v>
      </c>
    </row>
    <row r="9" spans="2:5" x14ac:dyDescent="0.25">
      <c r="B9" s="33" t="s">
        <v>2670</v>
      </c>
      <c r="C9" s="18">
        <v>-5196.4715314299938</v>
      </c>
    </row>
    <row r="10" spans="2:5" x14ac:dyDescent="0.25">
      <c r="B10" s="33" t="s">
        <v>2671</v>
      </c>
      <c r="C10" s="18">
        <v>-420.14773612000005</v>
      </c>
    </row>
    <row r="11" spans="2:5" x14ac:dyDescent="0.25">
      <c r="B11" s="33" t="s">
        <v>2672</v>
      </c>
      <c r="C11" s="18">
        <v>0</v>
      </c>
    </row>
    <row r="12" spans="2:5" x14ac:dyDescent="0.25">
      <c r="B12" s="33" t="s">
        <v>2673</v>
      </c>
      <c r="C12" s="18">
        <v>-73.618926380999994</v>
      </c>
    </row>
    <row r="13" spans="2:5" x14ac:dyDescent="0.25">
      <c r="B13" s="33" t="s">
        <v>2674</v>
      </c>
      <c r="C13" s="18">
        <v>-84.516715483200002</v>
      </c>
    </row>
    <row r="14" spans="2:5" x14ac:dyDescent="0.25">
      <c r="B14" s="33" t="s">
        <v>2675</v>
      </c>
      <c r="C14" s="18">
        <v>0</v>
      </c>
    </row>
    <row r="15" spans="2:5" x14ac:dyDescent="0.25">
      <c r="B15" s="33" t="s">
        <v>2676</v>
      </c>
      <c r="C15" s="18">
        <v>-147.78318554999998</v>
      </c>
    </row>
    <row r="16" spans="2:5" x14ac:dyDescent="0.25">
      <c r="B16" s="33" t="s">
        <v>2677</v>
      </c>
      <c r="C16" s="18">
        <v>-90.666575999999992</v>
      </c>
    </row>
    <row r="17" spans="2:3" x14ac:dyDescent="0.25">
      <c r="B17" s="33" t="s">
        <v>2678</v>
      </c>
      <c r="C17" s="18">
        <v>-126.7533732465</v>
      </c>
    </row>
    <row r="18" spans="2:3" x14ac:dyDescent="0.25">
      <c r="B18" s="33" t="s">
        <v>2679</v>
      </c>
      <c r="C18" s="18">
        <v>-80.732252600999999</v>
      </c>
    </row>
    <row r="19" spans="2:3" x14ac:dyDescent="0.25">
      <c r="B19" s="33" t="s">
        <v>2680</v>
      </c>
      <c r="C19" s="18">
        <v>-22302.547630763402</v>
      </c>
    </row>
    <row r="20" spans="2:3" x14ac:dyDescent="0.25">
      <c r="B20" s="33" t="s">
        <v>2681</v>
      </c>
      <c r="C20" s="18">
        <v>-345.04162162469999</v>
      </c>
    </row>
    <row r="21" spans="2:3" x14ac:dyDescent="0.25">
      <c r="B21" s="33" t="s">
        <v>2682</v>
      </c>
      <c r="C21" s="18">
        <v>0</v>
      </c>
    </row>
    <row r="22" spans="2:3" x14ac:dyDescent="0.25">
      <c r="B22" s="33" t="s">
        <v>2683</v>
      </c>
      <c r="C22" s="18">
        <v>-4349.9387167235991</v>
      </c>
    </row>
    <row r="23" spans="2:3" x14ac:dyDescent="0.25">
      <c r="B23" s="33" t="s">
        <v>2684</v>
      </c>
      <c r="C23" s="18">
        <v>-796.4530368794999</v>
      </c>
    </row>
    <row r="24" spans="2:3" x14ac:dyDescent="0.25">
      <c r="B24" s="33" t="s">
        <v>2685</v>
      </c>
      <c r="C24" s="18">
        <v>-441.09012557610004</v>
      </c>
    </row>
    <row r="25" spans="2:3" x14ac:dyDescent="0.25">
      <c r="B25" s="33" t="s">
        <v>2686</v>
      </c>
      <c r="C25" s="18">
        <v>-157.32284267699998</v>
      </c>
    </row>
    <row r="26" spans="2:3" x14ac:dyDescent="0.25">
      <c r="B26" s="33" t="s">
        <v>2687</v>
      </c>
      <c r="C26" s="18">
        <v>-2018.6802924301996</v>
      </c>
    </row>
    <row r="27" spans="2:3" x14ac:dyDescent="0.25">
      <c r="B27" s="33" t="s">
        <v>2688</v>
      </c>
      <c r="C27" s="18">
        <v>-1265.9221674099001</v>
      </c>
    </row>
    <row r="28" spans="2:3" x14ac:dyDescent="0.25">
      <c r="B28" s="33" t="s">
        <v>2699</v>
      </c>
      <c r="C28" s="18">
        <v>0</v>
      </c>
    </row>
    <row r="29" spans="2:3" x14ac:dyDescent="0.25">
      <c r="B29" s="33" t="s">
        <v>2689</v>
      </c>
      <c r="C29" s="18">
        <v>0</v>
      </c>
    </row>
    <row r="30" spans="2:3" x14ac:dyDescent="0.25">
      <c r="B30" s="33" t="s">
        <v>2690</v>
      </c>
      <c r="C30" s="18">
        <v>0</v>
      </c>
    </row>
    <row r="31" spans="2:3" x14ac:dyDescent="0.25">
      <c r="B31" s="33" t="s">
        <v>2695</v>
      </c>
      <c r="C31" s="18">
        <v>-28.733390799999999</v>
      </c>
    </row>
    <row r="32" spans="2:3" hidden="1" x14ac:dyDescent="0.25">
      <c r="B32" s="33" t="s">
        <v>2792</v>
      </c>
      <c r="C32" s="18">
        <v>-42676.197483118049</v>
      </c>
    </row>
    <row r="33" spans="2:3" hidden="1" x14ac:dyDescent="0.25">
      <c r="B33" s="33" t="s">
        <v>2754</v>
      </c>
      <c r="C33" s="18">
        <v>-85352.394966236141</v>
      </c>
    </row>
    <row r="34" spans="2:3" x14ac:dyDescent="0.25">
      <c r="B34" s="104" t="s">
        <v>2754</v>
      </c>
      <c r="C34" s="105">
        <f>GETPIVOTDATA("DEPRECIAÇÃO DO MÊS",$B$4,"CONTA CONTÁBIL DEPRECIAÇÃO","1.2.3.8.1.01.04")+GETPIVOTDATA("DEPRECIAÇÃO DO MÊS",$B$4,"CONTA CONTÁBIL DEPRECIAÇÃO","1.2.3.8.1.01.05")+GETPIVOTDATA("DEPRECIAÇÃO DO MÊS",$B$4,"CONTA CONTÁBIL DEPRECIAÇÃO","1.2.3.8.1.01.06")+GETPIVOTDATA("DEPRECIAÇÃO DO MÊS",$B$4,"CONTA CONTÁBIL DEPRECIAÇÃO","1.2.3.8.1.01.08")+GETPIVOTDATA("DEPRECIAÇÃO DO MÊS",$B$4,"CONTA CONTÁBIL DEPRECIAÇÃO","1.2.3.8.1.01.11")+GETPIVOTDATA("DEPRECIAÇÃO DO MÊS",$B$4,"CONTA CONTÁBIL DEPRECIAÇÃO","1.2.3.8.1.01.12")+GETPIVOTDATA("DEPRECIAÇÃO DO MÊS",$B$4,"CONTA CONTÁBIL DEPRECIAÇÃO","1.2.3.8.1.01.15")+GETPIVOTDATA("DEPRECIAÇÃO DO MÊS",$B$4,"CONTA CONTÁBIL DEPRECIAÇÃO","1.2.3.8.1.01.16")+GETPIVOTDATA("DEPRECIAÇÃO DO MÊS",$B$4,"CONTA CONTÁBIL DEPRECIAÇÃO","1.2.3.8.1.01.17")+GETPIVOTDATA("DEPRECIAÇÃO DO MÊS",$B$4,"CONTA CONTÁBIL DEPRECIAÇÃO","1.2.3.8.1.01.18")+GETPIVOTDATA("DEPRECIAÇÃO DO MÊS",$B$4,"CONTA CONTÁBIL DEPRECIAÇÃO","1.2.3.8.1.01.19")+GETPIVOTDATA("DEPRECIAÇÃO DO MÊS",$B$4,"CONTA CONTÁBIL DEPRECIAÇÃO","1.2.3.8.1.01.20")+GETPIVOTDATA("DEPRECIAÇÃO DO MÊS",$B$4,"CONTA CONTÁBIL DEPRECIAÇÃO","1.2.3.8.1.01.22")+GETPIVOTDATA("DEPRECIAÇÃO DO MÊS",$B$4,"CONTA CONTÁBIL DEPRECIAÇÃO","1.2.3.8.1.01.23")+GETPIVOTDATA("DEPRECIAÇÃO DO MÊS",$B$4,"CONTA CONTÁBIL DEPRECIAÇÃO","1.2.3.8.1.01.24")+GETPIVOTDATA("DEPRECIAÇÃO DO MÊS",$B$4,"CONTA CONTÁBIL DEPRECIAÇÃO","1.2.3.8.1.01.25")+GETPIVOTDATA("DEPRECIAÇÃO DO MÊS",$B$4,"CONTA CONTÁBIL DEPRECIAÇÃO","1.2.3.8.1.01.26")+GETPIVOTDATA("DEPRECIAÇÃO DO MÊS",$B$4,"CONTA CONTÁBIL DEPRECIAÇÃO","1.2.3.8.1.01.27")+GETPIVOTDATA("DEPRECIAÇÃO DO MÊS",$B$4,"CONTA CONTÁBIL DEPRECIAÇÃO","1.2.4.8.1.01")</f>
        <v>-42676.1974831181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IMOBILIZADO 02.2021</vt:lpstr>
      <vt:lpstr>DEPRECIAÇÃO 02.2021</vt:lpstr>
      <vt:lpstr>'DEPRECIAÇÃO 02.2021'!Area_de_impressao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2021-04-12T14:12:43Z</cp:lastPrinted>
  <dcterms:created xsi:type="dcterms:W3CDTF">2019-01-11T13:18:03Z</dcterms:created>
  <dcterms:modified xsi:type="dcterms:W3CDTF">2021-04-12T14:22:18Z</dcterms:modified>
</cp:coreProperties>
</file>