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S:\Dados\Delegacias Regionais\Divinópolis\Reforma Delegacia\Projetos\"/>
    </mc:Choice>
  </mc:AlternateContent>
  <xr:revisionPtr revIDLastSave="0" documentId="13_ncr:1_{4BBE5CA2-2882-4AF3-99B7-97833341FD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çamento Sintético" sheetId="1" r:id="rId1"/>
    <sheet name="CPU" sheetId="2" r:id="rId2"/>
    <sheet name="Cronograma" sheetId="3" r:id="rId3"/>
    <sheet name="BDI" sheetId="4" r:id="rId4"/>
  </sheets>
  <externalReferences>
    <externalReference r:id="rId5"/>
  </externalReferences>
  <definedNames>
    <definedName name="_xlnm.Print_Area" localSheetId="3">BDI!$A$2:$C$26</definedName>
    <definedName name="_xlnm.Print_Titles" localSheetId="0">'[1]repeated header'!$4:$4</definedName>
  </definedNames>
  <calcPr calcId="181029"/>
</workbook>
</file>

<file path=xl/calcChain.xml><?xml version="1.0" encoding="utf-8"?>
<calcChain xmlns="http://schemas.openxmlformats.org/spreadsheetml/2006/main">
  <c r="H45" i="1" l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J40" i="1"/>
  <c r="H39" i="1"/>
  <c r="I39" i="1" s="1"/>
  <c r="J39" i="1" s="1"/>
  <c r="H38" i="1"/>
  <c r="I38" i="1" s="1"/>
  <c r="J38" i="1" s="1"/>
  <c r="H37" i="1"/>
  <c r="I37" i="1" s="1"/>
  <c r="J37" i="1" s="1"/>
  <c r="J36" i="1"/>
  <c r="H35" i="1"/>
  <c r="I35" i="1" s="1"/>
  <c r="J35" i="1" s="1"/>
  <c r="H34" i="1"/>
  <c r="I34" i="1" s="1"/>
  <c r="J34" i="1" s="1"/>
  <c r="J33" i="1"/>
  <c r="H32" i="1"/>
  <c r="I32" i="1" s="1"/>
  <c r="J32" i="1" s="1"/>
  <c r="H31" i="1"/>
  <c r="I31" i="1" s="1"/>
  <c r="J31" i="1" s="1"/>
  <c r="J30" i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J23" i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I17" i="1"/>
  <c r="J17" i="1" s="1"/>
  <c r="H17" i="1"/>
  <c r="H16" i="1"/>
  <c r="I16" i="1" s="1"/>
  <c r="J16" i="1" s="1"/>
  <c r="H15" i="1"/>
  <c r="I15" i="1" s="1"/>
  <c r="J15" i="1" s="1"/>
  <c r="H14" i="1"/>
  <c r="I14" i="1" s="1"/>
  <c r="J14" i="1" s="1"/>
  <c r="J13" i="1"/>
  <c r="H12" i="1"/>
  <c r="I12" i="1" s="1"/>
  <c r="J12" i="1" s="1"/>
  <c r="J11" i="1"/>
  <c r="H10" i="1"/>
  <c r="I10" i="1" s="1"/>
  <c r="J10" i="1" s="1"/>
  <c r="H9" i="1"/>
  <c r="I9" i="1" s="1"/>
  <c r="J9" i="1" s="1"/>
  <c r="J8" i="1"/>
  <c r="I7" i="1"/>
  <c r="J7" i="1" s="1"/>
  <c r="H7" i="1"/>
  <c r="H6" i="1"/>
  <c r="I6" i="1" s="1"/>
  <c r="J6" i="1" s="1"/>
  <c r="J5" i="1"/>
  <c r="C14" i="4"/>
  <c r="C20" i="4" s="1"/>
  <c r="C8" i="4"/>
  <c r="C5" i="4"/>
</calcChain>
</file>

<file path=xl/sharedStrings.xml><?xml version="1.0" encoding="utf-8"?>
<sst xmlns="http://schemas.openxmlformats.org/spreadsheetml/2006/main" count="2042" uniqueCount="497">
  <si>
    <t>Bancos</t>
  </si>
  <si>
    <t>B.D.I.</t>
  </si>
  <si>
    <t>Encargos Sociais</t>
  </si>
  <si>
    <t xml:space="preserve">SINAPI - 03/2021 - Minas Gerais
ORSE - 02/2021 - Sergipe
SEDOP - 03/2021 - Pará
SETOP - 01/2021 - Minas Gerais
SIURB - 01/2021 - São Paulo
SUDECAP - 02/2021 - Minas Gerais
</t>
  </si>
  <si>
    <t xml:space="preserve"> 29,07%</t>
  </si>
  <si>
    <t>Orçamento Sintética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</si>
  <si>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</si>
  <si>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</si>
  <si>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</si>
  <si>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</si>
  <si>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</si>
  <si>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</si>
  <si>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</si>
  <si>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</si>
  <si>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</si>
  <si>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</si>
  <si>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</si>
  <si>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da Obra</t>
  </si>
  <si>
    <t xml:space="preserve"> 1.1 </t>
  </si>
  <si>
    <t xml:space="preserve"> 100305 </t>
  </si>
  <si>
    <t>SINAPI</t>
  </si>
  <si>
    <t>ENGENHEIRO CIVIL JUNIOR COM ENCARGOS COMPLEMENTARES</t>
  </si>
  <si>
    <t>H</t>
  </si>
  <si>
    <t xml:space="preserve"> 1.2 </t>
  </si>
  <si>
    <t xml:space="preserve"> 90776 </t>
  </si>
  <si>
    <t>ENCARREGADO GERAL COM ENCARGOS COMPLEMENTARES</t>
  </si>
  <si>
    <t xml:space="preserve"> 2 </t>
  </si>
  <si>
    <t>Demolições e remoções</t>
  </si>
  <si>
    <t xml:space="preserve"> 2.1 </t>
  </si>
  <si>
    <t xml:space="preserve"> 97622 </t>
  </si>
  <si>
    <t>DEMOLIÇÃO DE ALVENARIA DE BLOCO FURADO, DE FORMA MANUAL, SEM REAPROVEITAMENTO. AF_12/2017</t>
  </si>
  <si>
    <t>m³</t>
  </si>
  <si>
    <t xml:space="preserve"> 2.2 </t>
  </si>
  <si>
    <t xml:space="preserve"> 020174 </t>
  </si>
  <si>
    <t>SEDOP</t>
  </si>
  <si>
    <t>Retirada de entulho - manualmente (incluindo caixa coletora)</t>
  </si>
  <si>
    <t xml:space="preserve"> 3 </t>
  </si>
  <si>
    <t>Alvenaria e fechamentos</t>
  </si>
  <si>
    <t xml:space="preserve"> 3.1 </t>
  </si>
  <si>
    <t xml:space="preserve"> 87499 </t>
  </si>
  <si>
    <t>ALVENARIA DE VEDAÇÃO DE BLOCOS CERÂMICOS FURADOS NA HORIZONTAL DE 9X14X19CM (ESPESSURA 9CM) DE PAREDES COM ÁREA LÍQUIDA MENOR QUE 6M² SEM VÃOS E ARGAMASSA DE ASSENTAMENTO COM PREPARO EM BETONEIRA. AF_06/2014</t>
  </si>
  <si>
    <t>m²</t>
  </si>
  <si>
    <t xml:space="preserve"> 4 </t>
  </si>
  <si>
    <t>Instalações elétricas e hidráulicas</t>
  </si>
  <si>
    <t xml:space="preserve"> 4.1 </t>
  </si>
  <si>
    <t xml:space="preserve"> 90447 </t>
  </si>
  <si>
    <t>RASGO EM ALVENARIA PARA ELETRODUTOS COM DIAMETROS MENORES OU IGUAIS A 40 MM. AF_05/2015</t>
  </si>
  <si>
    <t>M</t>
  </si>
  <si>
    <t xml:space="preserve"> 4.2 </t>
  </si>
  <si>
    <t xml:space="preserve"> 91835 </t>
  </si>
  <si>
    <t>ELETRODUTO FLEXÍVEL CORRUGADO REFORÇADO, PVC, DN 25 MM (3/4"), PARA CIRCUITOS TERMINAIS, INSTALADO EM FORRO - FORNECIMENTO E INSTALAÇÃO. AF_12/2015</t>
  </si>
  <si>
    <t xml:space="preserve"> 4.3 </t>
  </si>
  <si>
    <t xml:space="preserve"> 91914 </t>
  </si>
  <si>
    <t>CURVA 90 GRAUS PARA ELETRODUTO, PVC, ROSCÁVEL, DN 25 MM (3/4"), PARA CIRCUITOS TERMINAIS, INSTALADA EM PAREDE - FORNECIMENTO E INSTALAÇÃO. AF_12/2015</t>
  </si>
  <si>
    <t>UN</t>
  </si>
  <si>
    <t xml:space="preserve"> 4.4 </t>
  </si>
  <si>
    <t xml:space="preserve"> 91925 </t>
  </si>
  <si>
    <t>CABO DE COBRE FLEXÍVEL ISOLADO, 1,5 MM², ANTI-CHAMA 0,6/1,0 KV, PARA CIRCUITOS TERMINAIS - FORNECIMENTO E INSTALAÇÃO. AF_12/2015</t>
  </si>
  <si>
    <t xml:space="preserve"> 4.5 </t>
  </si>
  <si>
    <t xml:space="preserve"> 691 </t>
  </si>
  <si>
    <t>ORSE</t>
  </si>
  <si>
    <t>Ponto de tomada p/ lógica, c/ canaleta plastica 20x10mm com divisória, sem fiação, aparente</t>
  </si>
  <si>
    <t>un</t>
  </si>
  <si>
    <t xml:space="preserve"> 4.6 </t>
  </si>
  <si>
    <t xml:space="preserve"> 93146 </t>
  </si>
  <si>
    <t>PONTO DE ILUMINAÇÃO E TOMADA, RESIDENCIAL, INCLUINDO INTERRUPTOR PARALELO E TOMADA 10A/250V, CAIXA ELÉTRICA, ELETRODUTO, CABO, RASGO, QUEBRA E CHUMBAMENTO (EXCLUINDO LUMINÁRIA E LÂMPADA). AF_01/2016</t>
  </si>
  <si>
    <t xml:space="preserve"> 4.7 </t>
  </si>
  <si>
    <t xml:space="preserve"> 93141 </t>
  </si>
  <si>
    <t>PONTO DE TOMADA RESIDENCIAL INCLUINDO TOMADA 10A/250V, CAIXA ELÉTRICA, ELETRODUTO, CABO, RASGO, QUEBRA E CHUMBAMENTO. AF_01/2016</t>
  </si>
  <si>
    <t xml:space="preserve"> 4.8 </t>
  </si>
  <si>
    <t xml:space="preserve"> 89446 </t>
  </si>
  <si>
    <t>TUBO, PVC, SOLDÁVEL, DN 25MM, INSTALADO EM PRUMADA DE ÁGUA - FORNECIMENTO E INSTALAÇÃO. AF_12/2014</t>
  </si>
  <si>
    <t xml:space="preserve"> 4.9 </t>
  </si>
  <si>
    <t xml:space="preserve"> 89364 </t>
  </si>
  <si>
    <t>CURVA 90 GRAUS, PVC, SOLDÁVEL, DN 25MM, INSTALADO EM RAMAL OU SUB-RAMAL DE ÁGUA - FORNECIMENTO E INSTALAÇÃO. AF_12/2014</t>
  </si>
  <si>
    <t xml:space="preserve"> 5 </t>
  </si>
  <si>
    <t>Revestimentos</t>
  </si>
  <si>
    <t xml:space="preserve"> 5.1 </t>
  </si>
  <si>
    <t xml:space="preserve"> 87261 </t>
  </si>
  <si>
    <t>REVESTIMENTO CERÂMICO PARA PISO COM PLACAS TIPO PORCELANATO DE DIMENSÕES 84x84. AF_06/2014</t>
  </si>
  <si>
    <t xml:space="preserve"> 5.2 </t>
  </si>
  <si>
    <t xml:space="preserve"> PIN-EMA-005 </t>
  </si>
  <si>
    <t>SETOP</t>
  </si>
  <si>
    <t>EMASSAMENTO EM PAREDE COM MASSA ACRÍLICA, UMA (1) DEMÃO, INCLUSIVE LIXAMENTO PARA PINTURA</t>
  </si>
  <si>
    <t xml:space="preserve"> 5.3 </t>
  </si>
  <si>
    <t xml:space="preserve"> 88489 </t>
  </si>
  <si>
    <t>APLICAÇÃO MANUAL DE PINTURA COM TINTA LÁTEX ACRÍLICA EM PAREDES, DUAS DEMÃOS. AF_06/2014</t>
  </si>
  <si>
    <t xml:space="preserve"> 5.4 </t>
  </si>
  <si>
    <t xml:space="preserve"> 96113 </t>
  </si>
  <si>
    <t>FORRO EM PLACAS DE GESSO, PARA AMBIENTES COMERCIAIS. AF_05/2017_P</t>
  </si>
  <si>
    <t xml:space="preserve"> 5.5 </t>
  </si>
  <si>
    <t xml:space="preserve"> PIN-EMA-030 </t>
  </si>
  <si>
    <t>EMASSAMENTO EM FORRO DE GESSO COM MASSA ACRÍLICA, UMA (1) DEMÃO, INCLUSIVE LIXAMENTO PARA PINTURA</t>
  </si>
  <si>
    <t xml:space="preserve"> 5.6 </t>
  </si>
  <si>
    <t xml:space="preserve"> 88488 </t>
  </si>
  <si>
    <t>APLICAÇÃO MANUAL DE PINTURA COM TINTA LÁTEX ACRÍLICA EM TETO, DUAS DEMÃOS. AF_06/2014</t>
  </si>
  <si>
    <t xml:space="preserve"> 6 </t>
  </si>
  <si>
    <t>Esquadrias</t>
  </si>
  <si>
    <t xml:space="preserve"> 6.1 </t>
  </si>
  <si>
    <t xml:space="preserve"> 102185 </t>
  </si>
  <si>
    <t>PORTA DE ABRIR COM MOLA HIDRÁULICA, EM VIDRO TEMPERADO, 2 FOLHAS DE 90X210 CM, ESPESSURA DD 10MM, INCLUSIVE ACESSÓRIOS. AF_01/2021</t>
  </si>
  <si>
    <t xml:space="preserve"> 6.2 </t>
  </si>
  <si>
    <t xml:space="preserve"> 91009 </t>
  </si>
  <si>
    <t>PORTA DE MADEIRA PARA VERNIZ, SEMI-OCA (LEVE OU MÉDIA), 60X210CM, ESPESSURA DE 3,5CM, INCLUSO DOBRADIÇAS - FORNECIMENTO E INSTALAÇÃO. AF_12/2019</t>
  </si>
  <si>
    <t xml:space="preserve"> 7 </t>
  </si>
  <si>
    <t>Iluminação</t>
  </si>
  <si>
    <t xml:space="preserve"> 7.1 </t>
  </si>
  <si>
    <t xml:space="preserve"> 97593 </t>
  </si>
  <si>
    <t>LUMINÁRIA TIPO SPOT, DE SOBREPOR, COM 1 LÂMPADA FLUORESCENTE DE 15 W, SEM REATOR - FORNECIMENTO E INSTALAÇÃO. AF_02/2020</t>
  </si>
  <si>
    <t xml:space="preserve"> 7.2 </t>
  </si>
  <si>
    <t xml:space="preserve"> 8 </t>
  </si>
  <si>
    <t>Louças e metais</t>
  </si>
  <si>
    <t xml:space="preserve"> 8.1 </t>
  </si>
  <si>
    <t xml:space="preserve"> 86936 </t>
  </si>
  <si>
    <t>CUBA DE EMBUTIR DE AÇO INOXIDÁVEL MÉDIA, INCLUSO VÁLVULA TIPO AMERICANA E SIFÃO TIPO GARRAFA EM METAL CROMADO - FORNECIMENTO E INSTALAÇÃO. AF_01/2020</t>
  </si>
  <si>
    <t xml:space="preserve"> 8.2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</si>
  <si>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</si>
  <si>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</si>
  <si>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8.3 </t>
  </si>
  <si>
    <t xml:space="preserve"> 74125/001 </t>
  </si>
  <si>
    <t>ESPELHO CRISTAL ESPESSURA 4MM, COM MOLDURA DE MADEIRA</t>
  </si>
  <si>
    <t xml:space="preserve"> 9 </t>
  </si>
  <si>
    <t>Mobiliário e outros</t>
  </si>
  <si>
    <t xml:space="preserve"> 9.1 </t>
  </si>
  <si>
    <t xml:space="preserve"> MDF CRO </t>
  </si>
  <si>
    <t>Próprio</t>
  </si>
  <si>
    <t>MDF para mobília e revestimentos</t>
  </si>
  <si>
    <t xml:space="preserve"> 9.2 </t>
  </si>
  <si>
    <t xml:space="preserve"> 88273 </t>
  </si>
  <si>
    <t>MARCENEIRO COM ENCARGOS COMPLEMENTARES</t>
  </si>
  <si>
    <t xml:space="preserve"> 9.3 </t>
  </si>
  <si>
    <t xml:space="preserve"> 230262 </t>
  </si>
  <si>
    <t>Ponto p/ar condicionado(tubul.,cj.airstop e fiagao)</t>
  </si>
  <si>
    <t>PT</t>
  </si>
  <si>
    <t xml:space="preserve"> 9.4 </t>
  </si>
  <si>
    <t xml:space="preserve"> Rev 23 </t>
  </si>
  <si>
    <t>AR CONDICIONADO 22.000 BTU´S</t>
  </si>
  <si>
    <t>Pt</t>
  </si>
  <si>
    <t xml:space="preserve"> 9.5 </t>
  </si>
  <si>
    <t xml:space="preserve"> Vb25 </t>
  </si>
  <si>
    <t>Interfone padrão médio - fornecimento e instalação</t>
  </si>
  <si>
    <t>unidade</t>
  </si>
  <si>
    <t>Total sem BDI</t>
  </si>
  <si>
    <t>Total do BDI</t>
  </si>
  <si>
    <t>Total Geral</t>
  </si>
  <si>
    <t>Planilha Orçamentária Analítica</t>
  </si>
  <si>
    <t>Tipo</t>
  </si>
  <si>
    <t>Composição</t>
  </si>
  <si>
    <t>SEDI - SERVIÇOS DIVERSOS</t>
  </si>
  <si>
    <t>Composição Auxiliar</t>
  </si>
  <si>
    <t xml:space="preserve"> 100296 </t>
  </si>
  <si>
    <t>CURSO DE CAPACITAÇÃO PARA ENGENHEIRO CIVIL JUNIOR (ENCARGOS COMPLEMENTARES) - HORISTA</t>
  </si>
  <si>
    <t>Insumo</t>
  </si>
  <si>
    <t xml:space="preserve"> 00034779 </t>
  </si>
  <si>
    <t>ENGENHEIRO CIVIL JUNIOR</t>
  </si>
  <si>
    <t>Mão de Obra</t>
  </si>
  <si>
    <t xml:space="preserve"> 00043486 </t>
  </si>
  <si>
    <t>EPI - FAMILIA ENGENHEIRO CIVIL - HORISTA (ENCARGOS COMPLEMENTARES - COLETADO CAIXA)</t>
  </si>
  <si>
    <t>Equipamento</t>
  </si>
  <si>
    <t xml:space="preserve"> 00037372 </t>
  </si>
  <si>
    <t>EXAMES - HORISTA (COLETADO CAIXA)</t>
  </si>
  <si>
    <t>Outros</t>
  </si>
  <si>
    <t xml:space="preserve"> 00043462 </t>
  </si>
  <si>
    <t>FERRAMENTAS - FAMILIA ENGENHEIRO CIVIL - HORISTA (ENCARGOS COMPLEMENTARES - COLETADO CAIXA)</t>
  </si>
  <si>
    <t xml:space="preserve"> 00037373 </t>
  </si>
  <si>
    <t>SEGURO - HORISTA (COLETADO CAIXA)</t>
  </si>
  <si>
    <t>Taxas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</si>
  <si>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</si>
  <si>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</si>
  <si>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</si>
  <si>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</si>
  <si>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</si>
  <si>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</si>
  <si>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</si>
  <si>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95401 </t>
  </si>
  <si>
    <t>CURSO DE CAPACITAÇÃO PARA ENCARREGADO GERAL (ENCARGOS COMPLEMENTARES) - HORISTA</t>
  </si>
  <si>
    <t xml:space="preserve"> 00004083 </t>
  </si>
  <si>
    <t>ENCARREGADO GERAL DE OBRAS</t>
  </si>
  <si>
    <t xml:space="preserve"> 00043487 </t>
  </si>
  <si>
    <t>EPI - FAMILIA ENCARREGADO GERAL - HORISTA (ENCARGOS COMPLEMENTARES - COLETADO CAIXA)</t>
  </si>
  <si>
    <t xml:space="preserve"> 00043463 </t>
  </si>
  <si>
    <t>FERRAMENTAS - FAMILIA ENCARREGADO GERAL - HORISTA (ENCARGOS COMPLEMENTARES - COLETADO CAIXA)</t>
  </si>
  <si>
    <t>SERP - SERVIÇOS PRELIMINARES</t>
  </si>
  <si>
    <t xml:space="preserve"> 88309 </t>
  </si>
  <si>
    <t>PEDREIRO COM ENCARGOS COMPLEMENTARES</t>
  </si>
  <si>
    <t xml:space="preserve"> 88316 </t>
  </si>
  <si>
    <t>SERVENTE COM ENCARGOS COMPLEMENTARES</t>
  </si>
  <si>
    <t/>
  </si>
  <si>
    <t xml:space="preserve"> 280026 </t>
  </si>
  <si>
    <t xml:space="preserve"> D00453 </t>
  </si>
  <si>
    <t>Caixa Coletora</t>
  </si>
  <si>
    <t>Material</t>
  </si>
  <si>
    <t>PARE - PAREDES/PAINEIS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</si>
  <si>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</si>
  <si>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</si>
  <si>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00007267 </t>
  </si>
  <si>
    <t>BLOCO CERAMICO VAZADO PARA ALVENARIA DE VEDACAO, 6 FUROS, DE 9 X 14 X 19 CM (L X A X C)</t>
  </si>
  <si>
    <t xml:space="preserve"> 00037395 </t>
  </si>
  <si>
    <t>PINO DE ACO COM FURO, HASTE = 27 MM (ACAO DIRETA)</t>
  </si>
  <si>
    <t>CENTO</t>
  </si>
  <si>
    <t xml:space="preserve"> 00034557 </t>
  </si>
  <si>
    <t>TELA DE ACO SOLDADA GALVANIZADA/ZINCADA PARA ALVENARIA, FIO D = *1,20 A 1,70* MM, MALHA 15 X 15 MM, (C X L) *50 X 7,5* CM</t>
  </si>
  <si>
    <t>INHI - INSTALAÇÕES HIDROS SANITÁRIAS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</si>
  <si>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</si>
  <si>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</si>
  <si>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</si>
  <si>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</si>
  <si>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>INEL - INSTALAÇÃO ELÉTRICA/ELETRIFICAÇÃO E ILUMINAÇÃO EXTERNA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</si>
  <si>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</si>
  <si>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</si>
  <si>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00039244 </t>
  </si>
  <si>
    <t>ELETRODUTO PVC FLEXIVEL CORRUGADO, REFORCADO, COR LARANJA, DE 25 MM, PARA LAJES E PISOS</t>
  </si>
  <si>
    <t xml:space="preserve"> 00001879 </t>
  </si>
  <si>
    <t>CURVA 90 GRAUS, LONGA, DE PVC RIGIDO ROSCAVEL, DE 3/4", PARA ELETRODUTO</t>
  </si>
  <si>
    <t xml:space="preserve"> 00000993 </t>
  </si>
  <si>
    <t>CABO DE COBRE, FLEXIVEL, CLASSE 4 OU 5, ISOLACAO EM PVC/A, ANTICHAMA BWF-B, COBERTURA PVC-ST1, ANTICHAMA BWF-B, 1 CONDUTOR, 0,6/1 KV, SECAO NOMINAL 1,5 MM2</t>
  </si>
  <si>
    <t xml:space="preserve"> 00021127 </t>
  </si>
  <si>
    <t>FITA ISOLANTE ADESIVA ANTICHAMA, USO ATE 750 V, EM ROLO DE 19 MM X 5 M</t>
  </si>
  <si>
    <t>Pontos de Suprimento de Lógica</t>
  </si>
  <si>
    <t xml:space="preserve"> 10549 </t>
  </si>
  <si>
    <t>Encargos Complementares - Servente</t>
  </si>
  <si>
    <t>Provisórios</t>
  </si>
  <si>
    <t>h</t>
  </si>
  <si>
    <t xml:space="preserve"> 10552 </t>
  </si>
  <si>
    <t>Encargos Complementares - Eletricista</t>
  </si>
  <si>
    <t xml:space="preserve"> 484 </t>
  </si>
  <si>
    <t>Caixa sobrepor 4" x 2", sistema "x"</t>
  </si>
  <si>
    <t xml:space="preserve"> 492 </t>
  </si>
  <si>
    <t>Canaleta plastica 20 x 10mm, com divisória ( ref.308 01, Pial Legrand ou similar)</t>
  </si>
  <si>
    <t>m</t>
  </si>
  <si>
    <t xml:space="preserve"> 2241 </t>
  </si>
  <si>
    <t>Tomada para lógica, sistema x, com placa</t>
  </si>
  <si>
    <t xml:space="preserve"> 00002436 </t>
  </si>
  <si>
    <t>ELETRICISTA</t>
  </si>
  <si>
    <t xml:space="preserve"> 00006111 </t>
  </si>
  <si>
    <t>SERVENTE DE OBRAS</t>
  </si>
  <si>
    <t xml:space="preserve"> 91842 </t>
  </si>
  <si>
    <t>ELETRODUTO FLEXÍVEL CORRUGADO, PVC, DN 20 MM (1/2"), PARA CIRCUITOS TERMINAIS, INSTALADO EM LAJE - FORNECIMENTO E INSTALAÇÃO. AF_12/2015</t>
  </si>
  <si>
    <t xml:space="preserve"> 91852 </t>
  </si>
  <si>
    <t>ELETRODUTO FLEXÍVEL CORRUGADO, PVC, DN 20 MM (1/2"), PARA CIRCUITOS TERMINAIS, INSTALADO EM PAREDE - FORNECIMENTO E INSTALAÇÃO. AF_12/2015</t>
  </si>
  <si>
    <t xml:space="preserve"> 91924 </t>
  </si>
  <si>
    <t>CABO DE COBRE FLEXÍVEL ISOLADO, 1,5 MM², ANTI-CHAMA 450/750 V, PARA CIRCUITOS TERMINAIS - FORNECIMENTO E INSTALAÇÃO. AF_12/2015</t>
  </si>
  <si>
    <t xml:space="preserve"> 91926 </t>
  </si>
  <si>
    <t>CABO DE COBRE FLEXÍVEL ISOLADO, 2,5 MM², ANTI-CHAMA 450/750 V, PARA CIRCUITOS TERMINAIS - FORNECIMENTO E INSTALAÇÃO. AF_12/2015</t>
  </si>
  <si>
    <t xml:space="preserve"> 91937 </t>
  </si>
  <si>
    <t>CAIXA OCTOGONAL 3" X 3", PVC, INSTALADA EM LAJE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</si>
  <si>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</si>
  <si>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</si>
  <si>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92029 </t>
  </si>
  <si>
    <t>INTERRUPTOR PARALELO (1 MÓDULO) COM 1 TOMADA DE EMBUTIR 2P+T 10 A,  INCLUINDO SUPORTE E PLACA - FORNECIMENTO E INSTALAÇÃO. AF_12/2015</t>
  </si>
  <si>
    <t xml:space="preserve"> 90456 </t>
  </si>
  <si>
    <t>QUEBRA EM ALVENARIA PARA INSTALAÇÃO DE CAIXA DE TOMADA (4X4 OU 4X2). AF_05/2015</t>
  </si>
  <si>
    <t xml:space="preserve"> 90466 </t>
  </si>
  <si>
    <t>CHUMBAMENTO LINEAR EM ALVENARIA PARA RAMAIS/DISTRIBUIÇÃO COM DIÂMETROS MENORES OU IGUAIS A 40 MM. AF_05/2015</t>
  </si>
  <si>
    <t xml:space="preserve"> 91996 </t>
  </si>
  <si>
    <t>TOMADA MÉDIA DE EMBUTIR (1 MÓDULO), 2P+T 10 A, INCLUINDO SUPORTE E PLACA - FORNECIMENTO E INSTALAÇÃO. AF_12/2015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</si>
  <si>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</si>
  <si>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</si>
  <si>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</si>
  <si>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</si>
  <si>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00009868 </t>
  </si>
  <si>
    <t>TUBO PVC, SOLDAVEL, DN 25 MM, AGUA FRIA (NBR-5648)</t>
  </si>
  <si>
    <t xml:space="preserve"> 00000122 </t>
  </si>
  <si>
    <t>ADESIVO PLASTICO PARA PVC, FRASCO COM 850 GR</t>
  </si>
  <si>
    <t xml:space="preserve"> 00001956 </t>
  </si>
  <si>
    <t>CURVA DE PVC 90 GRAUS, SOLDAVEL, 25 MM, PARA AGUA FRIA PREDIAL (NBR 5648)</t>
  </si>
  <si>
    <t xml:space="preserve"> 00038383 </t>
  </si>
  <si>
    <t>LIXA D'AGUA EM FOLHA, GRAO 100</t>
  </si>
  <si>
    <t xml:space="preserve"> 00020083 </t>
  </si>
  <si>
    <t>SOLUCAO LIMPADORA PARA PVC, FRASCO COM 1000 CM3</t>
  </si>
  <si>
    <t>PISO - PISOS</t>
  </si>
  <si>
    <t xml:space="preserve"> 88256 </t>
  </si>
  <si>
    <t>AZULEJISTA OU LADRILHISTA COM ENCARGOS COMPLEMENTARES</t>
  </si>
  <si>
    <t xml:space="preserve"> 00037595 </t>
  </si>
  <si>
    <t>ARGAMASSA COLANTE TIPO AC III</t>
  </si>
  <si>
    <t>KG</t>
  </si>
  <si>
    <t xml:space="preserve"> 00038195 </t>
  </si>
  <si>
    <t>PISO PORCELANATO, BORDA RETA, EXTRA, FORMATO MAIOR QUE 2025 CM2</t>
  </si>
  <si>
    <t xml:space="preserve"> 00034357 </t>
  </si>
  <si>
    <t>REJUNTE CIMENTICIO, QUALQUER COR</t>
  </si>
  <si>
    <t xml:space="preserve"> MAO-AJD-030 </t>
  </si>
  <si>
    <t>AJUDANTE DE PINTOR COM ENCARGOS COMPLEMENTARES</t>
  </si>
  <si>
    <t>HORA</t>
  </si>
  <si>
    <t xml:space="preserve"> MAO-OFC-080 </t>
  </si>
  <si>
    <t>PINTOR COM ENCARGOS COMPLEMENTARES</t>
  </si>
  <si>
    <t xml:space="preserve"> MATED- 11445 </t>
  </si>
  <si>
    <t>LIXA PARA SUPERFÍCIE MADEIRA/MASSA EM FOLHA (GRÃO: 100| DIMENSÃO: 225x275MM)</t>
  </si>
  <si>
    <t xml:space="preserve"> MATED- 11436 </t>
  </si>
  <si>
    <t xml:space="preserve">MASSA CORRIDA ACRÍLICA </t>
  </si>
  <si>
    <t>Kg</t>
  </si>
  <si>
    <t>PINT - PINTURAS</t>
  </si>
  <si>
    <t xml:space="preserve"> 88310 </t>
  </si>
  <si>
    <t xml:space="preserve"> 00007356 </t>
  </si>
  <si>
    <t>TINTA ACRILICA PREMIUM, COR BRANCO FOSCO</t>
  </si>
  <si>
    <t>L</t>
  </si>
  <si>
    <t>REVE - REVESTIMENTO E TRATAMENTO DE SUPERFÍCIES</t>
  </si>
  <si>
    <t xml:space="preserve"> 88269 </t>
  </si>
  <si>
    <t>GESSEIRO COM ENCARGOS COMPLEMENTARES</t>
  </si>
  <si>
    <t xml:space="preserve"> 00000345 </t>
  </si>
  <si>
    <t>ARAME GALVANIZADO 18 BWG, D = 1,24MM (0,009 KG/M)</t>
  </si>
  <si>
    <t xml:space="preserve"> 00003315 </t>
  </si>
  <si>
    <t>GESSO EM PO PARA REVESTIMENTOS/MOLDURAS/SANCAS E USO GERAL</t>
  </si>
  <si>
    <t xml:space="preserve"> 00040547 </t>
  </si>
  <si>
    <t>PARAFUSO ZINCADO, AUTOBROCANTE, FLANGEADO, 4,2 MM X 19 MM</t>
  </si>
  <si>
    <t xml:space="preserve"> 00004812 </t>
  </si>
  <si>
    <t>PLACA DE GESSO PARA FORRO, *60 X 60* CM, ESPESSURA DE 12 MM (SEM COLOCACAO)</t>
  </si>
  <si>
    <t xml:space="preserve"> 00020250 </t>
  </si>
  <si>
    <t>SISAL EM FIBRA</t>
  </si>
  <si>
    <t>ESQV - ESQUADRIAS/FERRAGENS/VIDROS</t>
  </si>
  <si>
    <t xml:space="preserve"> 88325 </t>
  </si>
  <si>
    <t>VIDRACEIRO COM ENCARGOS COMPLEMENTARES</t>
  </si>
  <si>
    <t xml:space="preserve"> 00003104 </t>
  </si>
  <si>
    <t>CONJ. DE FERRAGENS PARA PORTA DE VIDRO TEMPERADO, EM ZAMAC CROMADO, CONTEMPLANDO: DOBRADICA INF.; DOBRADICA SUP.; PIVO PARA DOBRADICA INF.; PIVO PARA DOBRADICA SUP.; FECHADURA CENTRAL EM ZAMC CROMADO; CONTRA FECHADURA DE PRESSAO</t>
  </si>
  <si>
    <t>CJ</t>
  </si>
  <si>
    <t xml:space="preserve"> 00011499 </t>
  </si>
  <si>
    <t>MOLA HIDRAULICA DE PISO, PARA PORTAS DE ATE 1100 MM E PESO DE ATE 120 KG, COM CORPO EM ACO INOX</t>
  </si>
  <si>
    <t xml:space="preserve"> 00005031 </t>
  </si>
  <si>
    <t>VIDRO TEMPERADO INCOLOR PARA PORTA DE ABRIR, E = 10 MM (SEM FERRAGENS E SEM COLOCACAO)</t>
  </si>
  <si>
    <t xml:space="preserve"> 88261 </t>
  </si>
  <si>
    <t>CARPINTEIRO DE ESQUADRIA COM ENCARGOS COMPLEMENTARES</t>
  </si>
  <si>
    <t xml:space="preserve"> 00002432 </t>
  </si>
  <si>
    <t>DOBRADICA EM ACO/FERRO, 3 1/2" X  3", E= 1,9  A 2 MM, COM ANEL,  CROMADO OU ZINCADO, TAMPA BOLA, COM PARAFUSOS</t>
  </si>
  <si>
    <t xml:space="preserve"> 00011055 </t>
  </si>
  <si>
    <t>PARAFUSO ROSCA SOBERBA ZINCADO CABECA CHATA FENDA SIMPLES 3,5 X 25 MM (1 ")</t>
  </si>
  <si>
    <t xml:space="preserve"> 00005020 </t>
  </si>
  <si>
    <t>PORTA DE MADEIRA, FOLHA MEDIA (NBR 15930) DE 600 X 2100 MM, DE 35 MM A 40 MM DE ESPESSURA, NUCLEO SEMI-SOLIDO (SARRAFEADO), CAPA LISA EM HDF, ACABAMENTO LAMINADO NATURAL PARA VERNIZ</t>
  </si>
  <si>
    <t xml:space="preserve"> 00038191 </t>
  </si>
  <si>
    <t>LAMPADA FLUORESCENTE COMPACTA 2U BRANCA 15 W, BASE E27 (127/220 V)</t>
  </si>
  <si>
    <t xml:space="preserve"> 00012266 </t>
  </si>
  <si>
    <t>LUMINARIA SPOT DE SOBREPOR EM ALUMINIO COM ALETA PLASTICA PARA 1 LAMPADA, BASE E27, POTENCIA MAXIMA 40/60 W (NAO INCLUI LAMPADA)</t>
  </si>
  <si>
    <t xml:space="preserve"> 86878 </t>
  </si>
  <si>
    <t>VÁLVULA EM METAL CROMADO TIPO AMERICANA 3.1/2 X 1.1/2 PARA PIA - FORNECIMENTO E INSTALAÇÃO. AF_01/2020</t>
  </si>
  <si>
    <t xml:space="preserve"> 86881 </t>
  </si>
  <si>
    <t>SIFÃO DO TIPO GARRAFA EM METAL CROMADO 1 X 1.1/2 - FORNECIMENTO E INSTALAÇÃO. AF_01/2020</t>
  </si>
  <si>
    <t xml:space="preserve"> 86900 </t>
  </si>
  <si>
    <t>CUBA DE EMBUTIR RETANGULAR DE AÇO INOXIDÁVEL, 46 X 30 X 12 CM - FORNECIMENTO E INSTALAÇÃO. AF_01/2020</t>
  </si>
  <si>
    <t xml:space="preserve"> 86885 </t>
  </si>
  <si>
    <t>ENGATE FLEXÍVEL EM PLÁSTICO BRANCO, 1/2 X 40CM - FORNECIMENTO E INSTALAÇÃO. AF_01/2020</t>
  </si>
  <si>
    <t xml:space="preserve"> 86888 </t>
  </si>
  <si>
    <t>VASO SANITÁRIO SIFONADO COM CAIXA ACOPLADA LOUÇA BRANCA - FORNECIMENTO E INSTALAÇÃO. AF_01/2020</t>
  </si>
  <si>
    <t xml:space="preserve"> 88239 </t>
  </si>
  <si>
    <t>AJUDANTE DE CARPINTEIRO COM ENCARGOS COMPLEMENTARES</t>
  </si>
  <si>
    <t xml:space="preserve"> 00004375 </t>
  </si>
  <si>
    <t>BUCHA DE NYLON SEM ABA S6</t>
  </si>
  <si>
    <t xml:space="preserve"> 00011186 </t>
  </si>
  <si>
    <t>ESPELHO CRISTAL E = 4 MM</t>
  </si>
  <si>
    <t xml:space="preserve"> 00020017 </t>
  </si>
  <si>
    <t>GUARNICAO/ ALIZAR/ VISTA MACICA, E= *1* CM, L= *4,5* CM, EM CEDRINHO/ ANGELIM COMERCIAL/  EUCALIPTO/ CURUPIXA/ PEROBA/ CUMARU OU EQUIVALENTE DA REGIAO</t>
  </si>
  <si>
    <t xml:space="preserve"> 00011059 </t>
  </si>
  <si>
    <t>PARAFUSO ROSCA SOBERBA ZINCADO CABECA CHATA FENDA SIMPLES 5,5 X 50 MM (2 ")</t>
  </si>
  <si>
    <t xml:space="preserve"> O00015 </t>
  </si>
  <si>
    <t>MONTADOR DE ESTRUTURA METÁLICA COM ENCARGOSCOMPLEMENTARES</t>
  </si>
  <si>
    <t xml:space="preserve"> O00007 </t>
  </si>
  <si>
    <t xml:space="preserve"> A00074 </t>
  </si>
  <si>
    <t>Divisória de MDF c/ laminado</t>
  </si>
  <si>
    <t xml:space="preserve"> MDF Arauco </t>
  </si>
  <si>
    <t>MDF Arauco Castanho</t>
  </si>
  <si>
    <t xml:space="preserve"> 95340 </t>
  </si>
  <si>
    <t>CURSO DE CAPACITAÇÃO PARA MARCENEIRO (ENCARGOS COMPLEMENTARES) - HORISTA</t>
  </si>
  <si>
    <t xml:space="preserve"> 00037370 </t>
  </si>
  <si>
    <t>ALIMENTACAO - HORISTA (COLETADO CAIXA)</t>
  </si>
  <si>
    <t xml:space="preserve"> 00043483 </t>
  </si>
  <si>
    <t>EPI - FAMILIA CARPINTEIRO DE FORMAS - HORISTA (ENCARGOS COMPLEMENTARES - COLETADO CAIXA)</t>
  </si>
  <si>
    <t xml:space="preserve"> 00043459 </t>
  </si>
  <si>
    <t>FERRAMENTAS - FAMILIA CARPINTEIRO DE FORMAS - HORISTA (ENCARGOS COMPLEMENTARES - COLETADO CAIXA)</t>
  </si>
  <si>
    <t xml:space="preserve"> 00012868 </t>
  </si>
  <si>
    <t>MARCENEIRO</t>
  </si>
  <si>
    <t xml:space="preserve"> 00037371 </t>
  </si>
  <si>
    <t>TRANSPORTE - HORISTA (COLETADO CAIXA)</t>
  </si>
  <si>
    <t>Serviços</t>
  </si>
  <si>
    <t xml:space="preserve"> 280005 </t>
  </si>
  <si>
    <t>AJUDANTE ESPECIALIZADO COM ENCARGOS COMPLEMENTARES</t>
  </si>
  <si>
    <t xml:space="preserve"> 280014 </t>
  </si>
  <si>
    <t xml:space="preserve"> E00081 </t>
  </si>
  <si>
    <t>Disjuntor 2P - 6 a 32A - PADRÃO DIN</t>
  </si>
  <si>
    <t xml:space="preserve"> E00007 </t>
  </si>
  <si>
    <t>Cabo de cobre 4.0 mm2 - 750V</t>
  </si>
  <si>
    <t xml:space="preserve"> E00013 </t>
  </si>
  <si>
    <t>Eletroduto PVC Rígido de 3/4"</t>
  </si>
  <si>
    <t xml:space="preserve"> E00035 </t>
  </si>
  <si>
    <t>Arruela de 3/4"</t>
  </si>
  <si>
    <t xml:space="preserve"> E00004 </t>
  </si>
  <si>
    <t>Bucha de 3/4"</t>
  </si>
  <si>
    <t xml:space="preserve"> E00030 </t>
  </si>
  <si>
    <t>Conjunto airstop s/ disjuntor</t>
  </si>
  <si>
    <t xml:space="preserve"> 00039554 </t>
  </si>
  <si>
    <t>AR CONDICIONADO SPLIT ON/OFF, HI-WALL (PAREDE), 24000 BTUS/H, CICLO QUENTE/FRIO, 60 HZ, CLASSIFICACAO ENERGETICA A - SELO PROCEL, GAS HFC, CONTROLE S/ FIO</t>
  </si>
  <si>
    <t>Equipamento para Aquisição Permanente</t>
  </si>
  <si>
    <t>ASTU - ASSENTAMENTO DE TUBOS E PECAS</t>
  </si>
  <si>
    <t xml:space="preserve"> I24 </t>
  </si>
  <si>
    <t>Interfone padrão médio</t>
  </si>
  <si>
    <t>Cronograma Físico e Financeiro</t>
  </si>
  <si>
    <t>Total Por Etapa</t>
  </si>
  <si>
    <t>7 DIAS</t>
  </si>
  <si>
    <t>14 DIAS</t>
  </si>
  <si>
    <t>21 DIAS</t>
  </si>
  <si>
    <t>28 DIAS</t>
  </si>
  <si>
    <t>35 DIAS</t>
  </si>
  <si>
    <t>42 DIAS</t>
  </si>
  <si>
    <t>49 DIAS</t>
  </si>
  <si>
    <t>56 DIAS</t>
  </si>
  <si>
    <t>Porcentagem</t>
  </si>
  <si>
    <t xml:space="preserve"> 13,08%</t>
  </si>
  <si>
    <t>Custo</t>
  </si>
  <si>
    <t>Porcentagem Acumulado</t>
  </si>
  <si>
    <t xml:space="preserve"> 100,0%</t>
  </si>
  <si>
    <t>Custo Acumulado</t>
  </si>
  <si>
    <t>ITEM</t>
  </si>
  <si>
    <t>COMPONENTE</t>
  </si>
  <si>
    <t>%</t>
  </si>
  <si>
    <t>A</t>
  </si>
  <si>
    <t>Bonificação</t>
  </si>
  <si>
    <t>A.1</t>
  </si>
  <si>
    <t>Lucro</t>
  </si>
  <si>
    <t>B</t>
  </si>
  <si>
    <t>Despesas Indiretas</t>
  </si>
  <si>
    <t>B.1</t>
  </si>
  <si>
    <t>Seguro + Garantia</t>
  </si>
  <si>
    <t>B.2</t>
  </si>
  <si>
    <t>Risco</t>
  </si>
  <si>
    <t>B.3</t>
  </si>
  <si>
    <t>Despesas Financeiras</t>
  </si>
  <si>
    <t>B.4</t>
  </si>
  <si>
    <t>Administração Central</t>
  </si>
  <si>
    <t>C</t>
  </si>
  <si>
    <t>Tributos</t>
  </si>
  <si>
    <t>C.1</t>
  </si>
  <si>
    <t>COFINS</t>
  </si>
  <si>
    <t>C.2</t>
  </si>
  <si>
    <t>PIS</t>
  </si>
  <si>
    <t>C.3</t>
  </si>
  <si>
    <t>ISS</t>
  </si>
  <si>
    <t>C.4</t>
  </si>
  <si>
    <t>CPRB</t>
  </si>
  <si>
    <t xml:space="preserve"> </t>
  </si>
  <si>
    <t>PLANILHA DE COMPOSIÇÃO DE BDI PARA OBRA DE REFORMAS, CONFORME DETERMINAÇÃO DE ACÓRDÃO 2.622/13 DO TRIBUNAL DE CONTAS DA UNIÃO E CPRB CONFORME A LEI 13.161/2015</t>
  </si>
  <si>
    <t>Desonerado:  0,00%</t>
  </si>
  <si>
    <t>P.O CRO Divinópolis
CGPLAN ENGENHARIA</t>
  </si>
  <si>
    <t xml:space="preserve">_______________________________________________________________
RAPHAEL ELOI MOZELLI DE OLIVEIRA
ENGENHEIRO CIVIL
CREA:227907/D
</t>
  </si>
  <si>
    <t>_______________________________________________________________
RAPHAEL ELOI MOZELLI DE OLIVEIRA
ENGENHEIRO CIVIL
CREA:227907/D</t>
  </si>
  <si>
    <t xml:space="preserve"> 100,00%
 16.684,80</t>
  </si>
  <si>
    <t xml:space="preserve"> 11,11%
 1.853,68</t>
  </si>
  <si>
    <t xml:space="preserve"> 11,12%
 1.855,35</t>
  </si>
  <si>
    <t xml:space="preserve"> 100,00%
 675,00</t>
  </si>
  <si>
    <t xml:space="preserve"> 100,00%
 1.327,12</t>
  </si>
  <si>
    <t xml:space="preserve"> 100,00%
 8.664,28</t>
  </si>
  <si>
    <t xml:space="preserve"> 50,00%
 4.332,14</t>
  </si>
  <si>
    <t xml:space="preserve"> 100,00%
 29.360,83</t>
  </si>
  <si>
    <t xml:space="preserve"> 30,00%
 8.808,25</t>
  </si>
  <si>
    <t xml:space="preserve"> 40,00%
 11.744,33</t>
  </si>
  <si>
    <t xml:space="preserve"> 100,00%
 7.026,18</t>
  </si>
  <si>
    <t xml:space="preserve"> 100,00%
 2.606,80</t>
  </si>
  <si>
    <t xml:space="preserve"> 100,00%
 2.290,53</t>
  </si>
  <si>
    <t xml:space="preserve"> 100,00%
 20.896,17</t>
  </si>
  <si>
    <t xml:space="preserve"> 5,00%
 1.044,81</t>
  </si>
  <si>
    <t xml:space="preserve"> 10,00%
 2.089,62</t>
  </si>
  <si>
    <t xml:space="preserve"> 15,00%
 3.134,43</t>
  </si>
  <si>
    <t xml:space="preserve"> 20,00%
 4.179,23</t>
  </si>
  <si>
    <t xml:space="preserve"> 25,00%
 5.224,04</t>
  </si>
  <si>
    <t xml:space="preserve"> 9,15%</t>
  </si>
  <si>
    <t xml:space="preserve"> 6,91%</t>
  </si>
  <si>
    <t xml:space="preserve"> 11,91%</t>
  </si>
  <si>
    <t xml:space="preserve"> 17,52%</t>
  </si>
  <si>
    <t xml:space="preserve"> 13,42%</t>
  </si>
  <si>
    <t xml:space="preserve"> 9,65%</t>
  </si>
  <si>
    <t xml:space="preserve"> 10,46%</t>
  </si>
  <si>
    <t xml:space="preserve"> 7,91%</t>
  </si>
  <si>
    <t xml:space="preserve"> 8.187,94</t>
  </si>
  <si>
    <t xml:space="preserve"> 6.185,82</t>
  </si>
  <si>
    <t xml:space="preserve"> 10.661,93</t>
  </si>
  <si>
    <t xml:space="preserve"> 11.706,74</t>
  </si>
  <si>
    <t xml:space="preserve"> 15.687,63</t>
  </si>
  <si>
    <t xml:space="preserve"> 12.014,29</t>
  </si>
  <si>
    <t xml:space="preserve"> 8.639,72</t>
  </si>
  <si>
    <t xml:space="preserve"> 9.368,25</t>
  </si>
  <si>
    <t xml:space="preserve"> 7.079,39</t>
  </si>
  <si>
    <t xml:space="preserve"> 16,05%</t>
  </si>
  <si>
    <t xml:space="preserve"> 27,96%</t>
  </si>
  <si>
    <t xml:space="preserve"> 41,04%</t>
  </si>
  <si>
    <t xml:space="preserve"> 58,56%</t>
  </si>
  <si>
    <t xml:space="preserve"> 71,98%</t>
  </si>
  <si>
    <t xml:space="preserve"> 81,63%</t>
  </si>
  <si>
    <t xml:space="preserve"> 92,09%</t>
  </si>
  <si>
    <t xml:space="preserve"> 14.373,76</t>
  </si>
  <si>
    <t xml:space="preserve"> 25.035,69</t>
  </si>
  <si>
    <t xml:space="preserve"> 36.742,43</t>
  </si>
  <si>
    <t xml:space="preserve"> 52.430,06</t>
  </si>
  <si>
    <t xml:space="preserve"> 64.444,34</t>
  </si>
  <si>
    <t xml:space="preserve"> 73.084,06</t>
  </si>
  <si>
    <t xml:space="preserve"> 82.452,31</t>
  </si>
  <si>
    <t xml:space="preserve"> 89.531,71</t>
  </si>
  <si>
    <t xml:space="preserve">_______________________________________________________________
RAPHAEL ELOI
ENGENHEIRO CIVIL
CREA:227907/D
</t>
  </si>
  <si>
    <t>60 DIAS</t>
  </si>
  <si>
    <t>Obra - ANEXO I TERMO DE REFERÊNCIA</t>
  </si>
  <si>
    <t>Obra - ANEXO II DO TERMO DE REFERÊNCIA</t>
  </si>
  <si>
    <t>Obra - ANEXO III DO TERMO DE REFERÊNCIA</t>
  </si>
  <si>
    <t>ANEXO IV DO TERMO DE REFERÊNCIA - COMPOSIÇÃO DE BDI PARA OBRAS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</si>
</sst>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%"/>
    <numFmt numFmtId="165" formatCode="#,##0.0000000"/>
    <numFmt numFmtId="166" formatCode="#,##0.00\ ;\(#,##0.00\);\-#\ ;@\ "/>
  </numFmts>
  <fonts count="15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2"/>
      <name val="Arial"/>
      <family val="1"/>
    </font>
  </fonts>
  <fills count="9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150">
    <xf numFmtId="0" fontId="0" fillId="0" borderId="0" xfId="0"/>
    <xf numFmtId="165" fontId="4" fillId="5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7" fillId="0" borderId="0" xfId="2" applyFont="1"/>
    <xf numFmtId="0" fontId="9" fillId="0" borderId="4" xfId="2" applyFont="1" applyBorder="1" applyAlignment="1">
      <alignment horizontal="center" vertical="center" wrapText="1"/>
    </xf>
    <xf numFmtId="0" fontId="10" fillId="0" borderId="0" xfId="0" applyFont="1"/>
    <xf numFmtId="0" fontId="9" fillId="0" borderId="4" xfId="2" applyFont="1" applyBorder="1" applyAlignment="1">
      <alignment vertical="center" wrapText="1"/>
    </xf>
    <xf numFmtId="2" fontId="9" fillId="0" borderId="4" xfId="2" applyNumberFormat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4" xfId="2" applyFont="1" applyBorder="1" applyAlignment="1">
      <alignment vertical="center" wrapText="1"/>
    </xf>
    <xf numFmtId="166" fontId="11" fillId="0" borderId="4" xfId="1" applyNumberFormat="1" applyFont="1" applyFill="1" applyBorder="1" applyAlignment="1" applyProtection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0" fontId="11" fillId="0" borderId="4" xfId="2" applyFont="1" applyFill="1" applyBorder="1" applyAlignment="1">
      <alignment horizontal="center" vertical="center" wrapText="1"/>
    </xf>
    <xf numFmtId="166" fontId="9" fillId="0" borderId="4" xfId="2" applyNumberFormat="1" applyFont="1" applyFill="1" applyBorder="1" applyAlignment="1">
      <alignment horizontal="center" vertical="center" wrapText="1"/>
    </xf>
    <xf numFmtId="0" fontId="11" fillId="8" borderId="4" xfId="2" applyFont="1" applyFill="1" applyBorder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13" fillId="0" borderId="4" xfId="2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 wrapText="1"/>
    </xf>
    <xf numFmtId="0" fontId="11" fillId="7" borderId="4" xfId="2" applyFont="1" applyFill="1" applyBorder="1"/>
    <xf numFmtId="0" fontId="9" fillId="7" borderId="4" xfId="2" applyFont="1" applyFill="1" applyBorder="1" applyAlignment="1">
      <alignment horizontal="center" vertical="center" wrapText="1"/>
    </xf>
    <xf numFmtId="2" fontId="11" fillId="7" borderId="4" xfId="2" applyNumberFormat="1" applyFont="1" applyFill="1" applyBorder="1" applyAlignment="1">
      <alignment horizontal="center" vertical="center"/>
    </xf>
    <xf numFmtId="0" fontId="0" fillId="0" borderId="0" xfId="0"/>
    <xf numFmtId="0" fontId="1" fillId="6" borderId="0" xfId="0" applyFont="1" applyFill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right" vertical="top" wrapText="1"/>
    </xf>
    <xf numFmtId="4" fontId="4" fillId="5" borderId="2" xfId="0" applyNumberFormat="1" applyFont="1" applyFill="1" applyBorder="1" applyAlignment="1">
      <alignment horizontal="right" vertical="top" wrapText="1"/>
    </xf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righ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center" vertical="center" wrapText="1"/>
    </xf>
    <xf numFmtId="0" fontId="1" fillId="6" borderId="5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right" vertical="top" wrapText="1"/>
    </xf>
    <xf numFmtId="0" fontId="2" fillId="4" borderId="10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righ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right" vertical="top" wrapText="1"/>
    </xf>
    <xf numFmtId="4" fontId="2" fillId="4" borderId="11" xfId="0" applyNumberFormat="1" applyFont="1" applyFill="1" applyBorder="1" applyAlignment="1">
      <alignment horizontal="right" vertical="top" wrapText="1"/>
    </xf>
    <xf numFmtId="4" fontId="4" fillId="5" borderId="11" xfId="0" applyNumberFormat="1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left" vertical="top" wrapText="1"/>
    </xf>
    <xf numFmtId="4" fontId="5" fillId="2" borderId="11" xfId="0" applyNumberFormat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left" vertical="top" wrapText="1"/>
    </xf>
    <xf numFmtId="4" fontId="5" fillId="3" borderId="11" xfId="0" applyNumberFormat="1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right" vertical="top" wrapText="1"/>
    </xf>
    <xf numFmtId="0" fontId="5" fillId="6" borderId="0" xfId="0" applyFont="1" applyFill="1" applyBorder="1" applyAlignment="1">
      <alignment horizontal="right" vertical="top" wrapText="1"/>
    </xf>
    <xf numFmtId="4" fontId="5" fillId="6" borderId="0" xfId="0" applyNumberFormat="1" applyFont="1" applyFill="1" applyBorder="1" applyAlignment="1">
      <alignment horizontal="right" vertical="top" wrapText="1"/>
    </xf>
    <xf numFmtId="4" fontId="5" fillId="6" borderId="9" xfId="0" applyNumberFormat="1" applyFont="1" applyFill="1" applyBorder="1" applyAlignment="1">
      <alignment horizontal="right" vertical="top" wrapText="1"/>
    </xf>
    <xf numFmtId="165" fontId="3" fillId="6" borderId="0" xfId="0" applyNumberFormat="1" applyFont="1" applyFill="1" applyBorder="1" applyAlignment="1">
      <alignment horizontal="right" vertical="top" wrapText="1"/>
    </xf>
    <xf numFmtId="4" fontId="3" fillId="6" borderId="9" xfId="0" applyNumberFormat="1" applyFont="1" applyFill="1" applyBorder="1" applyAlignment="1">
      <alignment horizontal="right" vertical="top" wrapText="1"/>
    </xf>
    <xf numFmtId="0" fontId="4" fillId="5" borderId="20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right" vertical="top" wrapText="1"/>
    </xf>
    <xf numFmtId="0" fontId="2" fillId="4" borderId="11" xfId="0" applyFont="1" applyFill="1" applyBorder="1" applyAlignment="1">
      <alignment horizontal="right" vertical="top" wrapText="1"/>
    </xf>
    <xf numFmtId="0" fontId="1" fillId="6" borderId="23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right" vertical="top" wrapText="1"/>
    </xf>
    <xf numFmtId="0" fontId="1" fillId="6" borderId="25" xfId="0" applyFont="1" applyFill="1" applyBorder="1" applyAlignment="1">
      <alignment horizontal="right" vertical="top" wrapText="1"/>
    </xf>
    <xf numFmtId="0" fontId="14" fillId="6" borderId="0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top" wrapText="1"/>
    </xf>
    <xf numFmtId="0" fontId="3" fillId="6" borderId="0" xfId="0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top" wrapText="1"/>
    </xf>
    <xf numFmtId="0" fontId="0" fillId="0" borderId="0" xfId="0"/>
    <xf numFmtId="0" fontId="1" fillId="6" borderId="15" xfId="0" applyFont="1" applyFill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top" wrapText="1"/>
    </xf>
    <xf numFmtId="0" fontId="5" fillId="6" borderId="12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3" fillId="6" borderId="8" xfId="0" applyFont="1" applyFill="1" applyBorder="1" applyAlignment="1">
      <alignment horizontal="right" vertical="top" wrapText="1"/>
    </xf>
    <xf numFmtId="0" fontId="3" fillId="6" borderId="0" xfId="0" applyFont="1" applyFill="1" applyBorder="1" applyAlignment="1">
      <alignment horizontal="right" vertical="top" wrapText="1"/>
    </xf>
    <xf numFmtId="0" fontId="3" fillId="6" borderId="0" xfId="0" applyFont="1" applyFill="1" applyBorder="1" applyAlignment="1">
      <alignment horizontal="left" vertical="top" wrapText="1"/>
    </xf>
    <xf numFmtId="4" fontId="3" fillId="6" borderId="0" xfId="0" applyNumberFormat="1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center" wrapText="1"/>
    </xf>
    <xf numFmtId="0" fontId="0" fillId="0" borderId="19" xfId="0" applyBorder="1"/>
    <xf numFmtId="0" fontId="1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top" wrapText="1"/>
    </xf>
    <xf numFmtId="0" fontId="8" fillId="7" borderId="4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top" wrapText="1"/>
    </xf>
  </cellXfs>
  <cellStyles count="3">
    <cellStyle name="Normal" xfId="0" builtinId="0"/>
    <cellStyle name="Normal 2 7" xfId="2" xr:uid="{00000000-0005-0000-0000-000001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1</xdr:row>
      <xdr:rowOff>134472</xdr:rowOff>
    </xdr:from>
    <xdr:to>
      <xdr:col>2</xdr:col>
      <xdr:colOff>381000</xdr:colOff>
      <xdr:row>1</xdr:row>
      <xdr:rowOff>904110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7" y="324972"/>
          <a:ext cx="840442" cy="769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694764</xdr:colOff>
      <xdr:row>1</xdr:row>
      <xdr:rowOff>33618</xdr:rowOff>
    </xdr:from>
    <xdr:to>
      <xdr:col>2</xdr:col>
      <xdr:colOff>67235</xdr:colOff>
      <xdr:row>1</xdr:row>
      <xdr:rowOff>803256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764" y="224118"/>
          <a:ext cx="840442" cy="769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378267</xdr:colOff>
      <xdr:row>0</xdr:row>
      <xdr:rowOff>67235</xdr:rowOff>
    </xdr:from>
    <xdr:to>
      <xdr:col>0</xdr:col>
      <xdr:colOff>1075764</xdr:colOff>
      <xdr:row>1</xdr:row>
      <xdr:rowOff>515471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267" y="67235"/>
          <a:ext cx="697497" cy="638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76200</xdr:rowOff>
    </xdr:from>
    <xdr:to>
      <xdr:col>2</xdr:col>
      <xdr:colOff>2847975</xdr:colOff>
      <xdr:row>25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48300"/>
          <a:ext cx="44958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105264</xdr:colOff>
      <xdr:row>1</xdr:row>
      <xdr:rowOff>402022</xdr:rowOff>
    </xdr:from>
    <xdr:to>
      <xdr:col>1</xdr:col>
      <xdr:colOff>9525</xdr:colOff>
      <xdr:row>1</xdr:row>
      <xdr:rowOff>714376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64" y="763972"/>
          <a:ext cx="418611" cy="312354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2476500</xdr:colOff>
      <xdr:row>1</xdr:row>
      <xdr:rowOff>356079</xdr:rowOff>
    </xdr:from>
    <xdr:to>
      <xdr:col>2</xdr:col>
      <xdr:colOff>2924175</xdr:colOff>
      <xdr:row>1</xdr:row>
      <xdr:rowOff>712015</xdr:rowOff>
    </xdr:to>
    <xdr:pic>
      <xdr:nvPicPr>
        <xdr:cNvPr id="4" name="Imagem 3" descr="Concurso CRO MG - Conselho Regional de Odontologia de Minas Gerais: cursos,  edital e datas | Gran Cursos Onlin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718029"/>
          <a:ext cx="447675" cy="35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showOutlineSymbols="0" showWhiteSpace="0" view="pageBreakPreview" zoomScale="85" zoomScaleNormal="85" zoomScaleSheetLayoutView="85" workbookViewId="0">
      <selection activeCell="D2" sqref="D2"/>
    </sheetView>
  </sheetViews>
  <sheetFormatPr defaultColWidth="9" defaultRowHeight="13.8" x14ac:dyDescent="0.25"/>
  <cols>
    <col min="1" max="1" width="7" style="32" customWidth="1"/>
    <col min="2" max="2" width="6.8984375" style="32" customWidth="1"/>
    <col min="3" max="3" width="6.59765625" style="32" customWidth="1"/>
    <col min="4" max="4" width="60" style="32" bestFit="1" customWidth="1"/>
    <col min="5" max="5" width="8" style="32" bestFit="1" customWidth="1"/>
    <col min="6" max="10" width="13" style="95" bestFit="1" customWidth="1"/>
    <col min="11" max="16384" width="9" style="32"/>
  </cols>
  <sheetData>
    <row r="1" spans="1:10" x14ac:dyDescent="0.25">
      <c r="A1" s="33"/>
      <c r="B1" s="33"/>
      <c r="C1" s="33"/>
      <c r="D1" s="48" t="s">
        <v>493</v>
      </c>
      <c r="E1" s="111" t="s">
        <v>0</v>
      </c>
      <c r="F1" s="111"/>
      <c r="G1" s="112" t="s">
        <v>1</v>
      </c>
      <c r="H1" s="112"/>
      <c r="I1" s="112" t="s">
        <v>2</v>
      </c>
      <c r="J1" s="112"/>
    </row>
    <row r="2" spans="1:10" ht="102.75" customHeight="1" x14ac:dyDescent="0.25">
      <c r="A2" s="43"/>
      <c r="B2" s="43"/>
      <c r="C2" s="43"/>
      <c r="D2" s="48" t="s">
        <v>437</v>
      </c>
      <c r="E2" s="113" t="s">
        <v>3</v>
      </c>
      <c r="F2" s="113"/>
      <c r="G2" s="104" t="s">
        <v>4</v>
      </c>
      <c r="H2" s="104"/>
      <c r="I2" s="104" t="s">
        <v>436</v>
      </c>
      <c r="J2" s="104"/>
    </row>
    <row r="3" spans="1:10" x14ac:dyDescent="0.25">
      <c r="A3" s="108" t="s">
        <v>5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10" ht="30" customHeight="1" x14ac:dyDescent="0.25">
      <c r="A4" s="34" t="s">
        <v>6</v>
      </c>
      <c r="B4" s="36" t="s">
        <v>7</v>
      </c>
      <c r="C4" s="34" t="s">
        <v>8</v>
      </c>
      <c r="D4" s="34" t="s">
        <v>9</v>
      </c>
      <c r="E4" s="35" t="s">
        <v>10</v>
      </c>
      <c r="F4" s="96" t="s">
        <v>11</v>
      </c>
      <c r="G4" s="96" t="s">
        <v>12</v>
      </c>
      <c r="H4" s="96" t="s">
        <v>13</v>
      </c>
      <c r="I4" s="96" t="s">
        <v>14</v>
      </c>
      <c r="J4" s="96" t="s">
        <v>15</v>
      </c>
    </row>
    <row r="5" spans="1:10" ht="24" customHeight="1" x14ac:dyDescent="0.25">
      <c r="A5" s="37" t="s">
        <v>16</v>
      </c>
      <c r="B5" s="37"/>
      <c r="C5" s="37"/>
      <c r="D5" s="37" t="s">
        <v>17</v>
      </c>
      <c r="E5" s="37"/>
      <c r="F5" s="94"/>
      <c r="G5" s="94"/>
      <c r="H5" s="94"/>
      <c r="I5" s="97">
        <v>16684.8</v>
      </c>
      <c r="J5" s="98">
        <f t="shared" ref="J5:J45" si="0">I5 / 89531.71</f>
        <v>0.1863563200122057</v>
      </c>
    </row>
    <row r="6" spans="1:10" ht="24" customHeight="1" x14ac:dyDescent="0.25">
      <c r="A6" s="39" t="s">
        <v>18</v>
      </c>
      <c r="B6" s="41" t="s">
        <v>19</v>
      </c>
      <c r="C6" s="39" t="s">
        <v>20</v>
      </c>
      <c r="D6" s="39" t="s">
        <v>21</v>
      </c>
      <c r="E6" s="40" t="s">
        <v>22</v>
      </c>
      <c r="F6" s="99">
        <v>80</v>
      </c>
      <c r="G6" s="100">
        <v>81.819999999999993</v>
      </c>
      <c r="H6" s="100">
        <f>TRUNC(G6 * (1 + 29.07 / 100), 2)</f>
        <v>105.6</v>
      </c>
      <c r="I6" s="100">
        <f>TRUNC(F6 * H6, 2)</f>
        <v>8448</v>
      </c>
      <c r="J6" s="101">
        <f t="shared" si="0"/>
        <v>9.4357630385926941E-2</v>
      </c>
    </row>
    <row r="7" spans="1:10" ht="24" customHeight="1" x14ac:dyDescent="0.25">
      <c r="A7" s="39" t="s">
        <v>23</v>
      </c>
      <c r="B7" s="41" t="s">
        <v>24</v>
      </c>
      <c r="C7" s="39" t="s">
        <v>20</v>
      </c>
      <c r="D7" s="39" t="s">
        <v>25</v>
      </c>
      <c r="E7" s="40" t="s">
        <v>22</v>
      </c>
      <c r="F7" s="99">
        <v>160</v>
      </c>
      <c r="G7" s="100">
        <v>39.89</v>
      </c>
      <c r="H7" s="100">
        <f>TRUNC(G7 * (1 + 29.07 / 100), 2)</f>
        <v>51.48</v>
      </c>
      <c r="I7" s="100">
        <f>TRUNC(F7 * H7, 2)</f>
        <v>8236.7999999999993</v>
      </c>
      <c r="J7" s="101">
        <f t="shared" si="0"/>
        <v>9.199868962627876E-2</v>
      </c>
    </row>
    <row r="8" spans="1:10" ht="24" customHeight="1" x14ac:dyDescent="0.25">
      <c r="A8" s="37" t="s">
        <v>26</v>
      </c>
      <c r="B8" s="37"/>
      <c r="C8" s="37"/>
      <c r="D8" s="37" t="s">
        <v>27</v>
      </c>
      <c r="E8" s="37"/>
      <c r="F8" s="94"/>
      <c r="G8" s="94"/>
      <c r="H8" s="94"/>
      <c r="I8" s="97">
        <v>675</v>
      </c>
      <c r="J8" s="98">
        <f t="shared" si="0"/>
        <v>7.5392282801255549E-3</v>
      </c>
    </row>
    <row r="9" spans="1:10" ht="24" customHeight="1" x14ac:dyDescent="0.25">
      <c r="A9" s="39" t="s">
        <v>28</v>
      </c>
      <c r="B9" s="41" t="s">
        <v>29</v>
      </c>
      <c r="C9" s="39" t="s">
        <v>20</v>
      </c>
      <c r="D9" s="39" t="s">
        <v>30</v>
      </c>
      <c r="E9" s="40" t="s">
        <v>31</v>
      </c>
      <c r="F9" s="99">
        <v>12.5</v>
      </c>
      <c r="G9" s="100">
        <v>37.21</v>
      </c>
      <c r="H9" s="100">
        <f>TRUNC(G9 * (1 + 29.07 / 100), 2)</f>
        <v>48.02</v>
      </c>
      <c r="I9" s="100">
        <f>TRUNC(F9 * H9, 2)</f>
        <v>600.25</v>
      </c>
      <c r="J9" s="101">
        <f t="shared" si="0"/>
        <v>6.70432855577091E-3</v>
      </c>
    </row>
    <row r="10" spans="1:10" ht="24" customHeight="1" x14ac:dyDescent="0.25">
      <c r="A10" s="39" t="s">
        <v>32</v>
      </c>
      <c r="B10" s="41" t="s">
        <v>33</v>
      </c>
      <c r="C10" s="39" t="s">
        <v>34</v>
      </c>
      <c r="D10" s="39" t="s">
        <v>35</v>
      </c>
      <c r="E10" s="40" t="s">
        <v>31</v>
      </c>
      <c r="F10" s="99">
        <v>0.65</v>
      </c>
      <c r="G10" s="100">
        <v>89.11</v>
      </c>
      <c r="H10" s="100">
        <f>TRUNC(G10 * (1 + 29.07 / 100), 2)</f>
        <v>115.01</v>
      </c>
      <c r="I10" s="100">
        <f>TRUNC(F10 * H10, 2)</f>
        <v>74.75</v>
      </c>
      <c r="J10" s="101">
        <f t="shared" si="0"/>
        <v>8.3489972435464479E-4</v>
      </c>
    </row>
    <row r="11" spans="1:10" ht="24" customHeight="1" x14ac:dyDescent="0.25">
      <c r="A11" s="37" t="s">
        <v>36</v>
      </c>
      <c r="B11" s="37"/>
      <c r="C11" s="37"/>
      <c r="D11" s="37" t="s">
        <v>37</v>
      </c>
      <c r="E11" s="37"/>
      <c r="F11" s="94"/>
      <c r="G11" s="94"/>
      <c r="H11" s="94"/>
      <c r="I11" s="97">
        <v>1327.12</v>
      </c>
      <c r="J11" s="98">
        <f t="shared" si="0"/>
        <v>1.4822904644622556E-2</v>
      </c>
    </row>
    <row r="12" spans="1:10" ht="60" customHeight="1" x14ac:dyDescent="0.25">
      <c r="A12" s="39" t="s">
        <v>38</v>
      </c>
      <c r="B12" s="41" t="s">
        <v>39</v>
      </c>
      <c r="C12" s="39" t="s">
        <v>20</v>
      </c>
      <c r="D12" s="39" t="s">
        <v>40</v>
      </c>
      <c r="E12" s="40" t="s">
        <v>41</v>
      </c>
      <c r="F12" s="99">
        <v>12.5</v>
      </c>
      <c r="G12" s="100">
        <v>82.26</v>
      </c>
      <c r="H12" s="100">
        <f>TRUNC(G12 * (1 + 29.07 / 100), 2)</f>
        <v>106.17</v>
      </c>
      <c r="I12" s="100">
        <f>TRUNC(F12 * H12, 2)</f>
        <v>1327.12</v>
      </c>
      <c r="J12" s="101">
        <f t="shared" si="0"/>
        <v>1.4822904644622556E-2</v>
      </c>
    </row>
    <row r="13" spans="1:10" ht="24" customHeight="1" x14ac:dyDescent="0.25">
      <c r="A13" s="37" t="s">
        <v>42</v>
      </c>
      <c r="B13" s="37"/>
      <c r="C13" s="37"/>
      <c r="D13" s="37" t="s">
        <v>43</v>
      </c>
      <c r="E13" s="37"/>
      <c r="F13" s="94"/>
      <c r="G13" s="94"/>
      <c r="H13" s="94"/>
      <c r="I13" s="97">
        <v>8664.2800000000007</v>
      </c>
      <c r="J13" s="98">
        <f t="shared" si="0"/>
        <v>9.6773310819149999E-2</v>
      </c>
    </row>
    <row r="14" spans="1:10" ht="24" customHeight="1" x14ac:dyDescent="0.25">
      <c r="A14" s="39" t="s">
        <v>44</v>
      </c>
      <c r="B14" s="41" t="s">
        <v>45</v>
      </c>
      <c r="C14" s="39" t="s">
        <v>20</v>
      </c>
      <c r="D14" s="39" t="s">
        <v>46</v>
      </c>
      <c r="E14" s="40" t="s">
        <v>47</v>
      </c>
      <c r="F14" s="99">
        <v>24.02</v>
      </c>
      <c r="G14" s="100">
        <v>4.79</v>
      </c>
      <c r="H14" s="100">
        <f t="shared" ref="H14:H22" si="1">TRUNC(G14 * (1 + 29.07 / 100), 2)</f>
        <v>6.18</v>
      </c>
      <c r="I14" s="100">
        <f t="shared" ref="I14:I22" si="2">TRUNC(F14 * H14, 2)</f>
        <v>148.44</v>
      </c>
      <c r="J14" s="101">
        <f t="shared" si="0"/>
        <v>1.6579600680027219E-3</v>
      </c>
    </row>
    <row r="15" spans="1:10" ht="36" customHeight="1" x14ac:dyDescent="0.25">
      <c r="A15" s="39" t="s">
        <v>48</v>
      </c>
      <c r="B15" s="41" t="s">
        <v>49</v>
      </c>
      <c r="C15" s="39" t="s">
        <v>20</v>
      </c>
      <c r="D15" s="39" t="s">
        <v>50</v>
      </c>
      <c r="E15" s="40" t="s">
        <v>47</v>
      </c>
      <c r="F15" s="99">
        <v>20</v>
      </c>
      <c r="G15" s="100">
        <v>7.01</v>
      </c>
      <c r="H15" s="100">
        <f t="shared" si="1"/>
        <v>9.0399999999999991</v>
      </c>
      <c r="I15" s="100">
        <f t="shared" si="2"/>
        <v>180.8</v>
      </c>
      <c r="J15" s="101">
        <f t="shared" si="0"/>
        <v>2.0193962563654819E-3</v>
      </c>
    </row>
    <row r="16" spans="1:10" ht="36" customHeight="1" x14ac:dyDescent="0.25">
      <c r="A16" s="39" t="s">
        <v>51</v>
      </c>
      <c r="B16" s="41" t="s">
        <v>52</v>
      </c>
      <c r="C16" s="39" t="s">
        <v>20</v>
      </c>
      <c r="D16" s="39" t="s">
        <v>53</v>
      </c>
      <c r="E16" s="40" t="s">
        <v>54</v>
      </c>
      <c r="F16" s="99">
        <v>4</v>
      </c>
      <c r="G16" s="100">
        <v>10.93</v>
      </c>
      <c r="H16" s="100">
        <f t="shared" si="1"/>
        <v>14.1</v>
      </c>
      <c r="I16" s="100">
        <f t="shared" si="2"/>
        <v>56.4</v>
      </c>
      <c r="J16" s="101">
        <f t="shared" si="0"/>
        <v>6.299444074060463E-4</v>
      </c>
    </row>
    <row r="17" spans="1:10" ht="36" customHeight="1" x14ac:dyDescent="0.25">
      <c r="A17" s="39" t="s">
        <v>55</v>
      </c>
      <c r="B17" s="41" t="s">
        <v>56</v>
      </c>
      <c r="C17" s="39" t="s">
        <v>20</v>
      </c>
      <c r="D17" s="39" t="s">
        <v>57</v>
      </c>
      <c r="E17" s="40" t="s">
        <v>47</v>
      </c>
      <c r="F17" s="99">
        <v>80</v>
      </c>
      <c r="G17" s="100">
        <v>3.37</v>
      </c>
      <c r="H17" s="100">
        <f t="shared" si="1"/>
        <v>4.34</v>
      </c>
      <c r="I17" s="100">
        <f t="shared" si="2"/>
        <v>347.2</v>
      </c>
      <c r="J17" s="101">
        <f t="shared" si="0"/>
        <v>3.8779556427549519E-3</v>
      </c>
    </row>
    <row r="18" spans="1:10" ht="24" customHeight="1" x14ac:dyDescent="0.25">
      <c r="A18" s="39" t="s">
        <v>58</v>
      </c>
      <c r="B18" s="41" t="s">
        <v>59</v>
      </c>
      <c r="C18" s="39" t="s">
        <v>60</v>
      </c>
      <c r="D18" s="39" t="s">
        <v>61</v>
      </c>
      <c r="E18" s="40" t="s">
        <v>62</v>
      </c>
      <c r="F18" s="99">
        <v>6</v>
      </c>
      <c r="G18" s="100">
        <v>93.46</v>
      </c>
      <c r="H18" s="100">
        <f t="shared" si="1"/>
        <v>120.62</v>
      </c>
      <c r="I18" s="100">
        <f t="shared" si="2"/>
        <v>723.72</v>
      </c>
      <c r="J18" s="101">
        <f t="shared" si="0"/>
        <v>8.0833930235443951E-3</v>
      </c>
    </row>
    <row r="19" spans="1:10" ht="48" customHeight="1" x14ac:dyDescent="0.25">
      <c r="A19" s="39" t="s">
        <v>63</v>
      </c>
      <c r="B19" s="41" t="s">
        <v>64</v>
      </c>
      <c r="C19" s="39" t="s">
        <v>20</v>
      </c>
      <c r="D19" s="39" t="s">
        <v>65</v>
      </c>
      <c r="E19" s="40" t="s">
        <v>54</v>
      </c>
      <c r="F19" s="99">
        <v>20</v>
      </c>
      <c r="G19" s="100">
        <v>181.55</v>
      </c>
      <c r="H19" s="100">
        <f t="shared" si="1"/>
        <v>234.32</v>
      </c>
      <c r="I19" s="100">
        <f t="shared" si="2"/>
        <v>4686.3999999999996</v>
      </c>
      <c r="J19" s="101">
        <f t="shared" si="0"/>
        <v>5.2343465795526518E-2</v>
      </c>
    </row>
    <row r="20" spans="1:10" ht="36" customHeight="1" x14ac:dyDescent="0.25">
      <c r="A20" s="39" t="s">
        <v>66</v>
      </c>
      <c r="B20" s="41" t="s">
        <v>67</v>
      </c>
      <c r="C20" s="39" t="s">
        <v>20</v>
      </c>
      <c r="D20" s="39" t="s">
        <v>68</v>
      </c>
      <c r="E20" s="40" t="s">
        <v>54</v>
      </c>
      <c r="F20" s="99">
        <v>14</v>
      </c>
      <c r="G20" s="100">
        <v>136.78</v>
      </c>
      <c r="H20" s="100">
        <f t="shared" si="1"/>
        <v>176.54</v>
      </c>
      <c r="I20" s="100">
        <f t="shared" si="2"/>
        <v>2471.56</v>
      </c>
      <c r="J20" s="101">
        <f t="shared" si="0"/>
        <v>2.7605414885966097E-2</v>
      </c>
    </row>
    <row r="21" spans="1:10" ht="24" customHeight="1" x14ac:dyDescent="0.25">
      <c r="A21" s="39" t="s">
        <v>69</v>
      </c>
      <c r="B21" s="41" t="s">
        <v>70</v>
      </c>
      <c r="C21" s="39" t="s">
        <v>20</v>
      </c>
      <c r="D21" s="39" t="s">
        <v>71</v>
      </c>
      <c r="E21" s="40" t="s">
        <v>47</v>
      </c>
      <c r="F21" s="99">
        <v>4.0199999999999996</v>
      </c>
      <c r="G21" s="100">
        <v>4.93</v>
      </c>
      <c r="H21" s="100">
        <f t="shared" si="1"/>
        <v>6.36</v>
      </c>
      <c r="I21" s="100">
        <f t="shared" si="2"/>
        <v>25.56</v>
      </c>
      <c r="J21" s="101">
        <f t="shared" si="0"/>
        <v>2.8548544420742099E-4</v>
      </c>
    </row>
    <row r="22" spans="1:10" ht="36" customHeight="1" x14ac:dyDescent="0.25">
      <c r="A22" s="39" t="s">
        <v>72</v>
      </c>
      <c r="B22" s="41" t="s">
        <v>73</v>
      </c>
      <c r="C22" s="39" t="s">
        <v>20</v>
      </c>
      <c r="D22" s="39" t="s">
        <v>74</v>
      </c>
      <c r="E22" s="40" t="s">
        <v>54</v>
      </c>
      <c r="F22" s="99">
        <v>2</v>
      </c>
      <c r="G22" s="100">
        <v>9.3800000000000008</v>
      </c>
      <c r="H22" s="100">
        <f t="shared" si="1"/>
        <v>12.1</v>
      </c>
      <c r="I22" s="100">
        <f t="shared" si="2"/>
        <v>24.2</v>
      </c>
      <c r="J22" s="101">
        <f t="shared" si="0"/>
        <v>2.7029529537635325E-4</v>
      </c>
    </row>
    <row r="23" spans="1:10" ht="24" customHeight="1" x14ac:dyDescent="0.25">
      <c r="A23" s="37" t="s">
        <v>75</v>
      </c>
      <c r="B23" s="37"/>
      <c r="C23" s="37"/>
      <c r="D23" s="37" t="s">
        <v>76</v>
      </c>
      <c r="E23" s="37"/>
      <c r="F23" s="94"/>
      <c r="G23" s="94"/>
      <c r="H23" s="94"/>
      <c r="I23" s="97">
        <v>29360.83</v>
      </c>
      <c r="J23" s="98">
        <f t="shared" si="0"/>
        <v>0.32793777757623527</v>
      </c>
    </row>
    <row r="24" spans="1:10" ht="36" customHeight="1" x14ac:dyDescent="0.25">
      <c r="A24" s="39" t="s">
        <v>77</v>
      </c>
      <c r="B24" s="41" t="s">
        <v>78</v>
      </c>
      <c r="C24" s="39" t="s">
        <v>20</v>
      </c>
      <c r="D24" s="39" t="s">
        <v>79</v>
      </c>
      <c r="E24" s="40" t="s">
        <v>41</v>
      </c>
      <c r="F24" s="99">
        <v>85.98</v>
      </c>
      <c r="G24" s="100">
        <v>180.32</v>
      </c>
      <c r="H24" s="100">
        <f t="shared" ref="H24:H29" si="3">TRUNC(G24 * (1 + 29.07 / 100), 2)</f>
        <v>232.73</v>
      </c>
      <c r="I24" s="100">
        <f t="shared" ref="I24:I29" si="4">TRUNC(F24 * H24, 2)</f>
        <v>20010.12</v>
      </c>
      <c r="J24" s="101">
        <f t="shared" si="0"/>
        <v>0.22349757421141625</v>
      </c>
    </row>
    <row r="25" spans="1:10" ht="24" customHeight="1" x14ac:dyDescent="0.25">
      <c r="A25" s="39" t="s">
        <v>80</v>
      </c>
      <c r="B25" s="41" t="s">
        <v>81</v>
      </c>
      <c r="C25" s="39" t="s">
        <v>82</v>
      </c>
      <c r="D25" s="39" t="s">
        <v>83</v>
      </c>
      <c r="E25" s="40" t="s">
        <v>41</v>
      </c>
      <c r="F25" s="99">
        <v>122.22</v>
      </c>
      <c r="G25" s="100">
        <v>10.25</v>
      </c>
      <c r="H25" s="100">
        <f t="shared" si="3"/>
        <v>13.22</v>
      </c>
      <c r="I25" s="100">
        <f t="shared" si="4"/>
        <v>1615.74</v>
      </c>
      <c r="J25" s="101">
        <f t="shared" si="0"/>
        <v>1.8046566964933428E-2</v>
      </c>
    </row>
    <row r="26" spans="1:10" ht="24" customHeight="1" x14ac:dyDescent="0.25">
      <c r="A26" s="39" t="s">
        <v>84</v>
      </c>
      <c r="B26" s="41" t="s">
        <v>85</v>
      </c>
      <c r="C26" s="39" t="s">
        <v>20</v>
      </c>
      <c r="D26" s="39" t="s">
        <v>86</v>
      </c>
      <c r="E26" s="40" t="s">
        <v>41</v>
      </c>
      <c r="F26" s="99">
        <v>122.22</v>
      </c>
      <c r="G26" s="100">
        <v>11.13</v>
      </c>
      <c r="H26" s="100">
        <f t="shared" si="3"/>
        <v>14.36</v>
      </c>
      <c r="I26" s="100">
        <f t="shared" si="4"/>
        <v>1755.07</v>
      </c>
      <c r="J26" s="101">
        <f t="shared" si="0"/>
        <v>1.960277537422216E-2</v>
      </c>
    </row>
    <row r="27" spans="1:10" ht="24" customHeight="1" x14ac:dyDescent="0.25">
      <c r="A27" s="39" t="s">
        <v>87</v>
      </c>
      <c r="B27" s="41" t="s">
        <v>88</v>
      </c>
      <c r="C27" s="39" t="s">
        <v>20</v>
      </c>
      <c r="D27" s="39" t="s">
        <v>89</v>
      </c>
      <c r="E27" s="40" t="s">
        <v>41</v>
      </c>
      <c r="F27" s="99">
        <v>85.98</v>
      </c>
      <c r="G27" s="100">
        <v>28.53</v>
      </c>
      <c r="H27" s="100">
        <f t="shared" si="3"/>
        <v>36.82</v>
      </c>
      <c r="I27" s="100">
        <f t="shared" si="4"/>
        <v>3165.78</v>
      </c>
      <c r="J27" s="101">
        <f t="shared" si="0"/>
        <v>3.5359315710601302E-2</v>
      </c>
    </row>
    <row r="28" spans="1:10" ht="24" customHeight="1" x14ac:dyDescent="0.25">
      <c r="A28" s="39" t="s">
        <v>90</v>
      </c>
      <c r="B28" s="41" t="s">
        <v>91</v>
      </c>
      <c r="C28" s="39" t="s">
        <v>82</v>
      </c>
      <c r="D28" s="39" t="s">
        <v>92</v>
      </c>
      <c r="E28" s="40" t="s">
        <v>41</v>
      </c>
      <c r="F28" s="99">
        <v>85.98</v>
      </c>
      <c r="G28" s="100">
        <v>12.78</v>
      </c>
      <c r="H28" s="100">
        <f t="shared" si="3"/>
        <v>16.489999999999998</v>
      </c>
      <c r="I28" s="100">
        <f t="shared" si="4"/>
        <v>1417.81</v>
      </c>
      <c r="J28" s="101">
        <f t="shared" si="0"/>
        <v>1.5835841848658983E-2</v>
      </c>
    </row>
    <row r="29" spans="1:10" ht="24" customHeight="1" x14ac:dyDescent="0.25">
      <c r="A29" s="39" t="s">
        <v>93</v>
      </c>
      <c r="B29" s="41" t="s">
        <v>94</v>
      </c>
      <c r="C29" s="39" t="s">
        <v>20</v>
      </c>
      <c r="D29" s="39" t="s">
        <v>95</v>
      </c>
      <c r="E29" s="40" t="s">
        <v>41</v>
      </c>
      <c r="F29" s="99">
        <v>85.98</v>
      </c>
      <c r="G29" s="100">
        <v>12.59</v>
      </c>
      <c r="H29" s="100">
        <f t="shared" si="3"/>
        <v>16.239999999999998</v>
      </c>
      <c r="I29" s="100">
        <f t="shared" si="4"/>
        <v>1396.31</v>
      </c>
      <c r="J29" s="101">
        <f t="shared" si="0"/>
        <v>1.559570346640313E-2</v>
      </c>
    </row>
    <row r="30" spans="1:10" ht="24" customHeight="1" x14ac:dyDescent="0.25">
      <c r="A30" s="37" t="s">
        <v>96</v>
      </c>
      <c r="B30" s="37"/>
      <c r="C30" s="37"/>
      <c r="D30" s="37" t="s">
        <v>97</v>
      </c>
      <c r="E30" s="37"/>
      <c r="F30" s="94"/>
      <c r="G30" s="94"/>
      <c r="H30" s="94"/>
      <c r="I30" s="97">
        <v>7026.18</v>
      </c>
      <c r="J30" s="98">
        <f t="shared" si="0"/>
        <v>7.8476999936670483E-2</v>
      </c>
    </row>
    <row r="31" spans="1:10" ht="36" customHeight="1" x14ac:dyDescent="0.25">
      <c r="A31" s="39" t="s">
        <v>98</v>
      </c>
      <c r="B31" s="41" t="s">
        <v>99</v>
      </c>
      <c r="C31" s="39" t="s">
        <v>20</v>
      </c>
      <c r="D31" s="39" t="s">
        <v>100</v>
      </c>
      <c r="E31" s="40" t="s">
        <v>54</v>
      </c>
      <c r="F31" s="99">
        <v>2</v>
      </c>
      <c r="G31" s="100">
        <v>2610.67</v>
      </c>
      <c r="H31" s="100">
        <f>TRUNC(G31 * (1 + 29.07 / 100), 2)</f>
        <v>3369.59</v>
      </c>
      <c r="I31" s="100">
        <f>TRUNC(F31 * H31, 2)</f>
        <v>6739.18</v>
      </c>
      <c r="J31" s="101">
        <f t="shared" si="0"/>
        <v>7.5271431764231914E-2</v>
      </c>
    </row>
    <row r="32" spans="1:10" ht="36" customHeight="1" x14ac:dyDescent="0.25">
      <c r="A32" s="39" t="s">
        <v>101</v>
      </c>
      <c r="B32" s="41" t="s">
        <v>102</v>
      </c>
      <c r="C32" s="39" t="s">
        <v>20</v>
      </c>
      <c r="D32" s="39" t="s">
        <v>103</v>
      </c>
      <c r="E32" s="40" t="s">
        <v>54</v>
      </c>
      <c r="F32" s="99">
        <v>1</v>
      </c>
      <c r="G32" s="100">
        <v>222.36</v>
      </c>
      <c r="H32" s="100">
        <f>TRUNC(G32 * (1 + 29.07 / 100), 2)</f>
        <v>287</v>
      </c>
      <c r="I32" s="100">
        <f>TRUNC(F32 * H32, 2)</f>
        <v>287</v>
      </c>
      <c r="J32" s="101">
        <f t="shared" si="0"/>
        <v>3.2055681724385693E-3</v>
      </c>
    </row>
    <row r="33" spans="1:10" ht="24" customHeight="1" x14ac:dyDescent="0.25">
      <c r="A33" s="37" t="s">
        <v>104</v>
      </c>
      <c r="B33" s="37"/>
      <c r="C33" s="37"/>
      <c r="D33" s="37" t="s">
        <v>105</v>
      </c>
      <c r="E33" s="37"/>
      <c r="F33" s="94"/>
      <c r="G33" s="94"/>
      <c r="H33" s="94"/>
      <c r="I33" s="97">
        <v>2606.8000000000002</v>
      </c>
      <c r="J33" s="98">
        <f t="shared" si="0"/>
        <v>2.9115941156490813E-2</v>
      </c>
    </row>
    <row r="34" spans="1:10" ht="36" customHeight="1" x14ac:dyDescent="0.25">
      <c r="A34" s="39" t="s">
        <v>106</v>
      </c>
      <c r="B34" s="41" t="s">
        <v>107</v>
      </c>
      <c r="C34" s="39" t="s">
        <v>20</v>
      </c>
      <c r="D34" s="39" t="s">
        <v>108</v>
      </c>
      <c r="E34" s="40" t="s">
        <v>54</v>
      </c>
      <c r="F34" s="99">
        <v>13</v>
      </c>
      <c r="G34" s="100">
        <v>100.99</v>
      </c>
      <c r="H34" s="100">
        <f>TRUNC(G34 * (1 + 29.07 / 100), 2)</f>
        <v>130.34</v>
      </c>
      <c r="I34" s="100">
        <f>TRUNC(F34 * H34, 2)</f>
        <v>1694.42</v>
      </c>
      <c r="J34" s="101">
        <f t="shared" si="0"/>
        <v>1.8925361751719029E-2</v>
      </c>
    </row>
    <row r="35" spans="1:10" ht="36" customHeight="1" x14ac:dyDescent="0.25">
      <c r="A35" s="39" t="s">
        <v>109</v>
      </c>
      <c r="B35" s="41" t="s">
        <v>107</v>
      </c>
      <c r="C35" s="39" t="s">
        <v>20</v>
      </c>
      <c r="D35" s="39" t="s">
        <v>108</v>
      </c>
      <c r="E35" s="40" t="s">
        <v>54</v>
      </c>
      <c r="F35" s="99">
        <v>7</v>
      </c>
      <c r="G35" s="100">
        <v>100.99</v>
      </c>
      <c r="H35" s="100">
        <f>TRUNC(G35 * (1 + 29.07 / 100), 2)</f>
        <v>130.34</v>
      </c>
      <c r="I35" s="100">
        <f>TRUNC(F35 * H35, 2)</f>
        <v>912.38</v>
      </c>
      <c r="J35" s="101">
        <f t="shared" si="0"/>
        <v>1.0190579404771784E-2</v>
      </c>
    </row>
    <row r="36" spans="1:10" ht="24" customHeight="1" x14ac:dyDescent="0.25">
      <c r="A36" s="37" t="s">
        <v>110</v>
      </c>
      <c r="B36" s="37"/>
      <c r="C36" s="37"/>
      <c r="D36" s="37" t="s">
        <v>111</v>
      </c>
      <c r="E36" s="37"/>
      <c r="F36" s="94"/>
      <c r="G36" s="94"/>
      <c r="H36" s="94"/>
      <c r="I36" s="97">
        <v>2290.5300000000002</v>
      </c>
      <c r="J36" s="98">
        <f t="shared" si="0"/>
        <v>2.5583449707371836E-2</v>
      </c>
    </row>
    <row r="37" spans="1:10" ht="36" customHeight="1" x14ac:dyDescent="0.25">
      <c r="A37" s="39" t="s">
        <v>112</v>
      </c>
      <c r="B37" s="41" t="s">
        <v>113</v>
      </c>
      <c r="C37" s="39" t="s">
        <v>20</v>
      </c>
      <c r="D37" s="39" t="s">
        <v>114</v>
      </c>
      <c r="E37" s="40" t="s">
        <v>54</v>
      </c>
      <c r="F37" s="99">
        <v>2</v>
      </c>
      <c r="G37" s="100">
        <v>346.13</v>
      </c>
      <c r="H37" s="100">
        <f>TRUNC(G37 * (1 + 29.07 / 100), 2)</f>
        <v>446.74</v>
      </c>
      <c r="I37" s="100">
        <f>TRUNC(F37 * H37, 2)</f>
        <v>893.48</v>
      </c>
      <c r="J37" s="101">
        <f t="shared" si="0"/>
        <v>9.9794810129282679E-3</v>
      </c>
    </row>
    <row r="38" spans="1:10" ht="48" customHeight="1" x14ac:dyDescent="0.25">
      <c r="A38" s="39" t="s">
        <v>115</v>
      </c>
      <c r="B38" s="41" t="s">
        <v>116</v>
      </c>
      <c r="C38" s="39" t="s">
        <v>20</v>
      </c>
      <c r="D38" s="39" t="s">
        <v>117</v>
      </c>
      <c r="E38" s="40" t="s">
        <v>54</v>
      </c>
      <c r="F38" s="99">
        <v>1</v>
      </c>
      <c r="G38" s="100">
        <v>432.07</v>
      </c>
      <c r="H38" s="100">
        <f>TRUNC(G38 * (1 + 29.07 / 100), 2)</f>
        <v>557.66999999999996</v>
      </c>
      <c r="I38" s="100">
        <f>TRUNC(F38 * H38, 2)</f>
        <v>557.66999999999996</v>
      </c>
      <c r="J38" s="101">
        <f t="shared" si="0"/>
        <v>6.2287428666335078E-3</v>
      </c>
    </row>
    <row r="39" spans="1:10" ht="24" customHeight="1" x14ac:dyDescent="0.25">
      <c r="A39" s="39" t="s">
        <v>118</v>
      </c>
      <c r="B39" s="41" t="s">
        <v>119</v>
      </c>
      <c r="C39" s="39" t="s">
        <v>20</v>
      </c>
      <c r="D39" s="39" t="s">
        <v>120</v>
      </c>
      <c r="E39" s="40" t="s">
        <v>41</v>
      </c>
      <c r="F39" s="99">
        <v>1.5</v>
      </c>
      <c r="G39" s="100">
        <v>433.56</v>
      </c>
      <c r="H39" s="100">
        <f>TRUNC(G39 * (1 + 29.07 / 100), 2)</f>
        <v>559.59</v>
      </c>
      <c r="I39" s="100">
        <f>TRUNC(F39 * H39, 2)</f>
        <v>839.38</v>
      </c>
      <c r="J39" s="101">
        <f t="shared" si="0"/>
        <v>9.3752258278100575E-3</v>
      </c>
    </row>
    <row r="40" spans="1:10" ht="24" customHeight="1" x14ac:dyDescent="0.25">
      <c r="A40" s="37" t="s">
        <v>121</v>
      </c>
      <c r="B40" s="37"/>
      <c r="C40" s="37"/>
      <c r="D40" s="37" t="s">
        <v>122</v>
      </c>
      <c r="E40" s="37"/>
      <c r="F40" s="94"/>
      <c r="G40" s="94"/>
      <c r="H40" s="94"/>
      <c r="I40" s="97">
        <v>20896.169999999998</v>
      </c>
      <c r="J40" s="98">
        <f t="shared" si="0"/>
        <v>0.23339406786712771</v>
      </c>
    </row>
    <row r="41" spans="1:10" ht="24" customHeight="1" x14ac:dyDescent="0.25">
      <c r="A41" s="39" t="s">
        <v>123</v>
      </c>
      <c r="B41" s="41" t="s">
        <v>124</v>
      </c>
      <c r="C41" s="39" t="s">
        <v>125</v>
      </c>
      <c r="D41" s="39" t="s">
        <v>126</v>
      </c>
      <c r="E41" s="40" t="s">
        <v>41</v>
      </c>
      <c r="F41" s="99">
        <v>29.04</v>
      </c>
      <c r="G41" s="100">
        <v>225.5</v>
      </c>
      <c r="H41" s="100">
        <f>TRUNC(G41 * (1 + 29.07 / 100), 2)</f>
        <v>291.05</v>
      </c>
      <c r="I41" s="100">
        <f>TRUNC(F41 * H41, 2)</f>
        <v>8452.09</v>
      </c>
      <c r="J41" s="101">
        <f t="shared" si="0"/>
        <v>9.4403312524690974E-2</v>
      </c>
    </row>
    <row r="42" spans="1:10" ht="24" customHeight="1" x14ac:dyDescent="0.25">
      <c r="A42" s="39" t="s">
        <v>127</v>
      </c>
      <c r="B42" s="41" t="s">
        <v>128</v>
      </c>
      <c r="C42" s="39" t="s">
        <v>20</v>
      </c>
      <c r="D42" s="39" t="s">
        <v>129</v>
      </c>
      <c r="E42" s="40" t="s">
        <v>22</v>
      </c>
      <c r="F42" s="99">
        <v>80</v>
      </c>
      <c r="G42" s="100">
        <v>19.809999999999999</v>
      </c>
      <c r="H42" s="100">
        <f>TRUNC(G42 * (1 + 29.07 / 100), 2)</f>
        <v>25.56</v>
      </c>
      <c r="I42" s="100">
        <f>TRUNC(F42 * H42, 2)</f>
        <v>2044.8</v>
      </c>
      <c r="J42" s="101">
        <f t="shared" si="0"/>
        <v>2.2838835536593681E-2</v>
      </c>
    </row>
    <row r="43" spans="1:10" ht="24" customHeight="1" x14ac:dyDescent="0.25">
      <c r="A43" s="39" t="s">
        <v>130</v>
      </c>
      <c r="B43" s="41" t="s">
        <v>131</v>
      </c>
      <c r="C43" s="39" t="s">
        <v>34</v>
      </c>
      <c r="D43" s="39" t="s">
        <v>132</v>
      </c>
      <c r="E43" s="40" t="s">
        <v>133</v>
      </c>
      <c r="F43" s="99">
        <v>1</v>
      </c>
      <c r="G43" s="100">
        <v>457.55</v>
      </c>
      <c r="H43" s="100">
        <f>TRUNC(G43 * (1 + 29.07 / 100), 2)</f>
        <v>590.54999999999995</v>
      </c>
      <c r="I43" s="100">
        <f>TRUNC(F43 * H43, 2)</f>
        <v>590.54999999999995</v>
      </c>
      <c r="J43" s="101">
        <f t="shared" si="0"/>
        <v>6.5959870530787352E-3</v>
      </c>
    </row>
    <row r="44" spans="1:10" ht="24" customHeight="1" x14ac:dyDescent="0.25">
      <c r="A44" s="39" t="s">
        <v>134</v>
      </c>
      <c r="B44" s="41" t="s">
        <v>135</v>
      </c>
      <c r="C44" s="39" t="s">
        <v>125</v>
      </c>
      <c r="D44" s="39" t="s">
        <v>136</v>
      </c>
      <c r="E44" s="40" t="s">
        <v>137</v>
      </c>
      <c r="F44" s="99">
        <v>2</v>
      </c>
      <c r="G44" s="100">
        <v>3690.34</v>
      </c>
      <c r="H44" s="100">
        <f>TRUNC(G44 * (1 + 29.07 / 100), 2)</f>
        <v>4763.12</v>
      </c>
      <c r="I44" s="100">
        <f>TRUNC(F44 * H44, 2)</f>
        <v>9526.24</v>
      </c>
      <c r="J44" s="101">
        <f t="shared" si="0"/>
        <v>0.1064007377944641</v>
      </c>
    </row>
    <row r="45" spans="1:10" ht="24" customHeight="1" x14ac:dyDescent="0.25">
      <c r="A45" s="39" t="s">
        <v>138</v>
      </c>
      <c r="B45" s="41" t="s">
        <v>139</v>
      </c>
      <c r="C45" s="39" t="s">
        <v>125</v>
      </c>
      <c r="D45" s="39" t="s">
        <v>140</v>
      </c>
      <c r="E45" s="40" t="s">
        <v>141</v>
      </c>
      <c r="F45" s="99">
        <v>1</v>
      </c>
      <c r="G45" s="100">
        <v>218.87</v>
      </c>
      <c r="H45" s="100">
        <f>TRUNC(G45 * (1 + 29.07 / 100), 2)</f>
        <v>282.49</v>
      </c>
      <c r="I45" s="100">
        <f>TRUNC(F45 * H45, 2)</f>
        <v>282.49</v>
      </c>
      <c r="J45" s="101">
        <f t="shared" si="0"/>
        <v>3.1551949583002491E-3</v>
      </c>
    </row>
    <row r="46" spans="1:10" x14ac:dyDescent="0.25">
      <c r="A46" s="47"/>
      <c r="B46" s="47"/>
      <c r="C46" s="47"/>
      <c r="D46" s="47"/>
      <c r="E46" s="47"/>
      <c r="F46" s="102"/>
      <c r="G46" s="102"/>
      <c r="H46" s="102"/>
      <c r="I46" s="102"/>
      <c r="J46" s="102"/>
    </row>
    <row r="47" spans="1:10" x14ac:dyDescent="0.25">
      <c r="A47" s="103"/>
      <c r="B47" s="103"/>
      <c r="C47" s="103"/>
      <c r="D47" s="46"/>
      <c r="E47" s="45"/>
      <c r="F47" s="104" t="s">
        <v>142</v>
      </c>
      <c r="G47" s="104"/>
      <c r="H47" s="105">
        <v>69372.960000000006</v>
      </c>
      <c r="I47" s="104"/>
      <c r="J47" s="104"/>
    </row>
    <row r="48" spans="1:10" x14ac:dyDescent="0.25">
      <c r="A48" s="103"/>
      <c r="B48" s="103"/>
      <c r="C48" s="103"/>
      <c r="D48" s="46"/>
      <c r="E48" s="45"/>
      <c r="F48" s="104" t="s">
        <v>143</v>
      </c>
      <c r="G48" s="104"/>
      <c r="H48" s="105">
        <v>20158.75</v>
      </c>
      <c r="I48" s="104"/>
      <c r="J48" s="104"/>
    </row>
    <row r="49" spans="1:10" x14ac:dyDescent="0.25">
      <c r="A49" s="103"/>
      <c r="B49" s="103"/>
      <c r="C49" s="103"/>
      <c r="D49" s="46"/>
      <c r="E49" s="45"/>
      <c r="F49" s="104" t="s">
        <v>144</v>
      </c>
      <c r="G49" s="104"/>
      <c r="H49" s="105">
        <v>89531.71</v>
      </c>
      <c r="I49" s="104"/>
      <c r="J49" s="104"/>
    </row>
    <row r="50" spans="1:10" ht="60" customHeight="1" x14ac:dyDescent="0.25">
      <c r="A50" s="44"/>
      <c r="B50" s="44"/>
      <c r="C50" s="44"/>
      <c r="D50" s="44"/>
      <c r="E50" s="44"/>
      <c r="F50" s="91"/>
      <c r="G50" s="91"/>
      <c r="H50" s="91"/>
      <c r="I50" s="91"/>
      <c r="J50" s="91"/>
    </row>
    <row r="51" spans="1:10" ht="69.900000000000006" customHeight="1" x14ac:dyDescent="0.25">
      <c r="A51" s="106" t="s">
        <v>438</v>
      </c>
      <c r="B51" s="107"/>
      <c r="C51" s="107"/>
      <c r="D51" s="107"/>
      <c r="E51" s="107"/>
      <c r="F51" s="107"/>
      <c r="G51" s="107"/>
      <c r="H51" s="107"/>
      <c r="I51" s="107"/>
      <c r="J51" s="107"/>
    </row>
  </sheetData>
  <mergeCells count="17">
    <mergeCell ref="E1:F1"/>
    <mergeCell ref="G1:H1"/>
    <mergeCell ref="I1:J1"/>
    <mergeCell ref="E2:F2"/>
    <mergeCell ref="G2:H2"/>
    <mergeCell ref="I2:J2"/>
    <mergeCell ref="A49:C49"/>
    <mergeCell ref="F49:G49"/>
    <mergeCell ref="H49:J49"/>
    <mergeCell ref="A51:J51"/>
    <mergeCell ref="A3:J3"/>
    <mergeCell ref="A47:C47"/>
    <mergeCell ref="F47:G47"/>
    <mergeCell ref="H47:J47"/>
    <mergeCell ref="A48:C48"/>
    <mergeCell ref="F48:G48"/>
    <mergeCell ref="H48:J48"/>
  </mergeCells>
  <pageMargins left="0.5" right="0.5" top="1" bottom="1" header="0.5" footer="0.5"/>
  <pageSetup paperSize="9" scale="81" fitToHeight="0" orientation="landscape" r:id="rId1"/>
  <headerFooter>
    <oddHeader>&amp;L &amp;CCRO - Conselho Regional de Odontologia
CNPJ: 17.231.564/0001-38 &amp;R</oddHeader>
    <oddFooter>&amp;L &amp;CRua da Bahia  - Centro - Belo Horizonte / MG
(31) 2104-3000 / 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1"/>
  <sheetViews>
    <sheetView view="pageBreakPreview" zoomScale="60" zoomScaleNormal="85" workbookViewId="0">
      <selection activeCell="C2" sqref="C2:D2"/>
    </sheetView>
  </sheetViews>
  <sheetFormatPr defaultColWidth="9" defaultRowHeight="13.8" x14ac:dyDescent="0.25"/>
  <cols>
    <col min="1" max="1" width="10.19921875" style="32" customWidth="1"/>
    <col min="2" max="2" width="9" style="32" customWidth="1"/>
    <col min="3" max="3" width="6.3984375" style="32" customWidth="1"/>
    <col min="4" max="4" width="53.09765625" style="32" customWidth="1"/>
    <col min="5" max="5" width="15" style="32" bestFit="1" customWidth="1"/>
    <col min="6" max="8" width="12" style="32" bestFit="1" customWidth="1"/>
    <col min="9" max="9" width="13" style="32" bestFit="1" customWidth="1"/>
    <col min="10" max="10" width="14" style="32" bestFit="1" customWidth="1"/>
    <col min="11" max="16384" width="9" style="32"/>
  </cols>
  <sheetData>
    <row r="1" spans="1:10" x14ac:dyDescent="0.25">
      <c r="A1" s="49"/>
      <c r="B1" s="50"/>
      <c r="C1" s="130" t="s">
        <v>494</v>
      </c>
      <c r="D1" s="130"/>
      <c r="E1" s="131" t="s">
        <v>0</v>
      </c>
      <c r="F1" s="131"/>
      <c r="G1" s="130" t="s">
        <v>1</v>
      </c>
      <c r="H1" s="130"/>
      <c r="I1" s="130" t="s">
        <v>2</v>
      </c>
      <c r="J1" s="132"/>
    </row>
    <row r="2" spans="1:10" ht="129" customHeight="1" x14ac:dyDescent="0.25">
      <c r="A2" s="52"/>
      <c r="B2" s="53"/>
      <c r="C2" s="133" t="s">
        <v>437</v>
      </c>
      <c r="D2" s="133"/>
      <c r="E2" s="119" t="s">
        <v>3</v>
      </c>
      <c r="F2" s="119"/>
      <c r="G2" s="134" t="s">
        <v>4</v>
      </c>
      <c r="H2" s="134"/>
      <c r="I2" s="134" t="s">
        <v>436</v>
      </c>
      <c r="J2" s="135"/>
    </row>
    <row r="3" spans="1:10" x14ac:dyDescent="0.25">
      <c r="A3" s="128" t="s">
        <v>145</v>
      </c>
      <c r="B3" s="109"/>
      <c r="C3" s="109"/>
      <c r="D3" s="109"/>
      <c r="E3" s="109"/>
      <c r="F3" s="109"/>
      <c r="G3" s="109"/>
      <c r="H3" s="109"/>
      <c r="I3" s="109"/>
      <c r="J3" s="129"/>
    </row>
    <row r="4" spans="1:10" ht="24" customHeight="1" x14ac:dyDescent="0.25">
      <c r="A4" s="56" t="s">
        <v>16</v>
      </c>
      <c r="B4" s="37"/>
      <c r="C4" s="37"/>
      <c r="D4" s="37" t="s">
        <v>17</v>
      </c>
      <c r="E4" s="37"/>
      <c r="F4" s="127"/>
      <c r="G4" s="127"/>
      <c r="H4" s="38"/>
      <c r="I4" s="37"/>
      <c r="J4" s="68">
        <v>16684.8</v>
      </c>
    </row>
    <row r="5" spans="1:10" ht="18" customHeight="1" x14ac:dyDescent="0.25">
      <c r="A5" s="54" t="s">
        <v>18</v>
      </c>
      <c r="B5" s="36" t="s">
        <v>7</v>
      </c>
      <c r="C5" s="34" t="s">
        <v>8</v>
      </c>
      <c r="D5" s="34" t="s">
        <v>9</v>
      </c>
      <c r="E5" s="126" t="s">
        <v>146</v>
      </c>
      <c r="F5" s="126"/>
      <c r="G5" s="35" t="s">
        <v>10</v>
      </c>
      <c r="H5" s="36" t="s">
        <v>11</v>
      </c>
      <c r="I5" s="36" t="s">
        <v>12</v>
      </c>
      <c r="J5" s="55" t="s">
        <v>14</v>
      </c>
    </row>
    <row r="6" spans="1:10" ht="24" customHeight="1" x14ac:dyDescent="0.25">
      <c r="A6" s="57" t="s">
        <v>147</v>
      </c>
      <c r="B6" s="41" t="s">
        <v>19</v>
      </c>
      <c r="C6" s="39" t="s">
        <v>20</v>
      </c>
      <c r="D6" s="39" t="s">
        <v>21</v>
      </c>
      <c r="E6" s="122" t="s">
        <v>148</v>
      </c>
      <c r="F6" s="122"/>
      <c r="G6" s="40" t="s">
        <v>22</v>
      </c>
      <c r="H6" s="1">
        <v>1</v>
      </c>
      <c r="I6" s="42">
        <v>81.819999999999993</v>
      </c>
      <c r="J6" s="69">
        <v>81.819999999999993</v>
      </c>
    </row>
    <row r="7" spans="1:10" ht="24" customHeight="1" x14ac:dyDescent="0.25">
      <c r="A7" s="70" t="s">
        <v>149</v>
      </c>
      <c r="B7" s="3" t="s">
        <v>150</v>
      </c>
      <c r="C7" s="2" t="s">
        <v>20</v>
      </c>
      <c r="D7" s="2" t="s">
        <v>151</v>
      </c>
      <c r="E7" s="123" t="s">
        <v>148</v>
      </c>
      <c r="F7" s="123"/>
      <c r="G7" s="4" t="s">
        <v>22</v>
      </c>
      <c r="H7" s="5">
        <v>1</v>
      </c>
      <c r="I7" s="6">
        <v>0.65</v>
      </c>
      <c r="J7" s="71">
        <v>0.65</v>
      </c>
    </row>
    <row r="8" spans="1:10" ht="24" customHeight="1" x14ac:dyDescent="0.25">
      <c r="A8" s="72" t="s">
        <v>152</v>
      </c>
      <c r="B8" s="8" t="s">
        <v>153</v>
      </c>
      <c r="C8" s="7" t="s">
        <v>20</v>
      </c>
      <c r="D8" s="7" t="s">
        <v>154</v>
      </c>
      <c r="E8" s="124" t="s">
        <v>155</v>
      </c>
      <c r="F8" s="124"/>
      <c r="G8" s="9" t="s">
        <v>22</v>
      </c>
      <c r="H8" s="10">
        <v>1</v>
      </c>
      <c r="I8" s="11">
        <v>80</v>
      </c>
      <c r="J8" s="73">
        <v>80</v>
      </c>
    </row>
    <row r="9" spans="1:10" ht="24" customHeight="1" x14ac:dyDescent="0.25">
      <c r="A9" s="72" t="s">
        <v>152</v>
      </c>
      <c r="B9" s="8" t="s">
        <v>156</v>
      </c>
      <c r="C9" s="7" t="s">
        <v>20</v>
      </c>
      <c r="D9" s="7" t="s">
        <v>157</v>
      </c>
      <c r="E9" s="124" t="s">
        <v>158</v>
      </c>
      <c r="F9" s="124"/>
      <c r="G9" s="9" t="s">
        <v>22</v>
      </c>
      <c r="H9" s="10">
        <v>1</v>
      </c>
      <c r="I9" s="11">
        <v>0.55000000000000004</v>
      </c>
      <c r="J9" s="73">
        <v>0.55000000000000004</v>
      </c>
    </row>
    <row r="10" spans="1:10" ht="24" customHeight="1" x14ac:dyDescent="0.25">
      <c r="A10" s="72" t="s">
        <v>152</v>
      </c>
      <c r="B10" s="8" t="s">
        <v>159</v>
      </c>
      <c r="C10" s="7" t="s">
        <v>20</v>
      </c>
      <c r="D10" s="7" t="s">
        <v>160</v>
      </c>
      <c r="E10" s="124" t="s">
        <v>161</v>
      </c>
      <c r="F10" s="124"/>
      <c r="G10" s="9" t="s">
        <v>22</v>
      </c>
      <c r="H10" s="10">
        <v>1</v>
      </c>
      <c r="I10" s="11">
        <v>0.55000000000000004</v>
      </c>
      <c r="J10" s="73">
        <v>0.55000000000000004</v>
      </c>
    </row>
    <row r="11" spans="1:10" ht="24" customHeight="1" x14ac:dyDescent="0.25">
      <c r="A11" s="72" t="s">
        <v>152</v>
      </c>
      <c r="B11" s="8" t="s">
        <v>162</v>
      </c>
      <c r="C11" s="7" t="s">
        <v>20</v>
      </c>
      <c r="D11" s="7" t="s">
        <v>163</v>
      </c>
      <c r="E11" s="124" t="s">
        <v>158</v>
      </c>
      <c r="F11" s="124"/>
      <c r="G11" s="9" t="s">
        <v>22</v>
      </c>
      <c r="H11" s="10">
        <v>1</v>
      </c>
      <c r="I11" s="11">
        <v>0.01</v>
      </c>
      <c r="J11" s="73">
        <v>0.01</v>
      </c>
    </row>
    <row r="12" spans="1:10" ht="24" customHeight="1" x14ac:dyDescent="0.25">
      <c r="A12" s="72" t="s">
        <v>152</v>
      </c>
      <c r="B12" s="8" t="s">
        <v>164</v>
      </c>
      <c r="C12" s="7" t="s">
        <v>20</v>
      </c>
      <c r="D12" s="7" t="s">
        <v>165</v>
      </c>
      <c r="E12" s="124" t="s">
        <v>166</v>
      </c>
      <c r="F12" s="124"/>
      <c r="G12" s="9" t="s">
        <v>22</v>
      </c>
      <c r="H12" s="10">
        <v>1</v>
      </c>
      <c r="I12" s="11">
        <v>0.06</v>
      </c>
      <c r="J12" s="73">
        <v>0.06</v>
      </c>
    </row>
    <row r="13" spans="1:10" x14ac:dyDescent="0.25">
      <c r="A13" s="74"/>
      <c r="B13" s="75"/>
      <c r="C13" s="75"/>
      <c r="D13" s="75"/>
      <c r="E13" s="75" t="s">
        <v>167</v>
      </c>
      <c r="F13" s="76">
        <v>80.650000000000006</v>
      </c>
      <c r="G13" s="75" t="s">
        <v>168</v>
      </c>
      <c r="H13" s="76">
        <v>0</v>
      </c>
      <c r="I13" s="75" t="s">
        <v>169</v>
      </c>
      <c r="J13" s="77">
        <v>80.650000000000006</v>
      </c>
    </row>
    <row r="14" spans="1:10" x14ac:dyDescent="0.25">
      <c r="A14" s="74"/>
      <c r="B14" s="75"/>
      <c r="C14" s="75"/>
      <c r="D14" s="75"/>
      <c r="E14" s="75" t="s">
        <v>170</v>
      </c>
      <c r="F14" s="76">
        <v>23.78</v>
      </c>
      <c r="G14" s="75"/>
      <c r="H14" s="125" t="s">
        <v>171</v>
      </c>
      <c r="I14" s="125"/>
      <c r="J14" s="77">
        <v>105.6</v>
      </c>
    </row>
    <row r="15" spans="1:10" ht="30" customHeight="1" thickBot="1" x14ac:dyDescent="0.3">
      <c r="A15" s="66"/>
      <c r="B15" s="62"/>
      <c r="C15" s="62"/>
      <c r="D15" s="62"/>
      <c r="E15" s="62"/>
      <c r="F15" s="62"/>
      <c r="G15" s="62" t="s">
        <v>172</v>
      </c>
      <c r="H15" s="78">
        <v>80</v>
      </c>
      <c r="I15" s="62" t="s">
        <v>173</v>
      </c>
      <c r="J15" s="79">
        <v>8448</v>
      </c>
    </row>
    <row r="16" spans="1:10" ht="0.9" customHeight="1" thickTop="1" x14ac:dyDescent="0.25">
      <c r="A16" s="80"/>
      <c r="B16" s="12"/>
      <c r="C16" s="12"/>
      <c r="D16" s="12"/>
      <c r="E16" s="12"/>
      <c r="F16" s="12"/>
      <c r="G16" s="12"/>
      <c r="H16" s="12"/>
      <c r="I16" s="12"/>
      <c r="J16" s="81"/>
    </row>
    <row r="17" spans="1:10" ht="18" customHeight="1" x14ac:dyDescent="0.25">
      <c r="A17" s="54" t="s">
        <v>23</v>
      </c>
      <c r="B17" s="36" t="s">
        <v>7</v>
      </c>
      <c r="C17" s="34" t="s">
        <v>8</v>
      </c>
      <c r="D17" s="34" t="s">
        <v>9</v>
      </c>
      <c r="E17" s="126" t="s">
        <v>146</v>
      </c>
      <c r="F17" s="126"/>
      <c r="G17" s="35" t="s">
        <v>10</v>
      </c>
      <c r="H17" s="36" t="s">
        <v>11</v>
      </c>
      <c r="I17" s="36" t="s">
        <v>12</v>
      </c>
      <c r="J17" s="55" t="s">
        <v>14</v>
      </c>
    </row>
    <row r="18" spans="1:10" ht="24" customHeight="1" x14ac:dyDescent="0.25">
      <c r="A18" s="57" t="s">
        <v>147</v>
      </c>
      <c r="B18" s="41" t="s">
        <v>24</v>
      </c>
      <c r="C18" s="39" t="s">
        <v>20</v>
      </c>
      <c r="D18" s="39" t="s">
        <v>25</v>
      </c>
      <c r="E18" s="122" t="s">
        <v>148</v>
      </c>
      <c r="F18" s="122"/>
      <c r="G18" s="40" t="s">
        <v>22</v>
      </c>
      <c r="H18" s="1">
        <v>1</v>
      </c>
      <c r="I18" s="42">
        <v>39.89</v>
      </c>
      <c r="J18" s="69">
        <v>39.89</v>
      </c>
    </row>
    <row r="19" spans="1:10" ht="24" customHeight="1" x14ac:dyDescent="0.25">
      <c r="A19" s="70" t="s">
        <v>149</v>
      </c>
      <c r="B19" s="3" t="s">
        <v>174</v>
      </c>
      <c r="C19" s="2" t="s">
        <v>20</v>
      </c>
      <c r="D19" s="2" t="s">
        <v>175</v>
      </c>
      <c r="E19" s="123" t="s">
        <v>148</v>
      </c>
      <c r="F19" s="123"/>
      <c r="G19" s="4" t="s">
        <v>22</v>
      </c>
      <c r="H19" s="5">
        <v>1</v>
      </c>
      <c r="I19" s="6">
        <v>0.56000000000000005</v>
      </c>
      <c r="J19" s="71">
        <v>0.56000000000000005</v>
      </c>
    </row>
    <row r="20" spans="1:10" ht="24" customHeight="1" x14ac:dyDescent="0.25">
      <c r="A20" s="72" t="s">
        <v>152</v>
      </c>
      <c r="B20" s="8" t="s">
        <v>176</v>
      </c>
      <c r="C20" s="7" t="s">
        <v>20</v>
      </c>
      <c r="D20" s="7" t="s">
        <v>177</v>
      </c>
      <c r="E20" s="124" t="s">
        <v>155</v>
      </c>
      <c r="F20" s="124"/>
      <c r="G20" s="9" t="s">
        <v>22</v>
      </c>
      <c r="H20" s="10">
        <v>1</v>
      </c>
      <c r="I20" s="11">
        <v>37.700000000000003</v>
      </c>
      <c r="J20" s="73">
        <v>37.700000000000003</v>
      </c>
    </row>
    <row r="21" spans="1:10" ht="24" customHeight="1" x14ac:dyDescent="0.25">
      <c r="A21" s="72" t="s">
        <v>152</v>
      </c>
      <c r="B21" s="8" t="s">
        <v>178</v>
      </c>
      <c r="C21" s="7" t="s">
        <v>20</v>
      </c>
      <c r="D21" s="7" t="s">
        <v>179</v>
      </c>
      <c r="E21" s="124" t="s">
        <v>158</v>
      </c>
      <c r="F21" s="124"/>
      <c r="G21" s="9" t="s">
        <v>22</v>
      </c>
      <c r="H21" s="10">
        <v>1</v>
      </c>
      <c r="I21" s="11">
        <v>0.94</v>
      </c>
      <c r="J21" s="73">
        <v>0.94</v>
      </c>
    </row>
    <row r="22" spans="1:10" ht="24" customHeight="1" x14ac:dyDescent="0.25">
      <c r="A22" s="72" t="s">
        <v>152</v>
      </c>
      <c r="B22" s="8" t="s">
        <v>159</v>
      </c>
      <c r="C22" s="7" t="s">
        <v>20</v>
      </c>
      <c r="D22" s="7" t="s">
        <v>160</v>
      </c>
      <c r="E22" s="124" t="s">
        <v>161</v>
      </c>
      <c r="F22" s="124"/>
      <c r="G22" s="9" t="s">
        <v>22</v>
      </c>
      <c r="H22" s="10">
        <v>1</v>
      </c>
      <c r="I22" s="11">
        <v>0.55000000000000004</v>
      </c>
      <c r="J22" s="73">
        <v>0.55000000000000004</v>
      </c>
    </row>
    <row r="23" spans="1:10" ht="24" customHeight="1" x14ac:dyDescent="0.25">
      <c r="A23" s="72" t="s">
        <v>152</v>
      </c>
      <c r="B23" s="8" t="s">
        <v>180</v>
      </c>
      <c r="C23" s="7" t="s">
        <v>20</v>
      </c>
      <c r="D23" s="7" t="s">
        <v>181</v>
      </c>
      <c r="E23" s="124" t="s">
        <v>158</v>
      </c>
      <c r="F23" s="124"/>
      <c r="G23" s="9" t="s">
        <v>22</v>
      </c>
      <c r="H23" s="10">
        <v>1</v>
      </c>
      <c r="I23" s="11">
        <v>0.08</v>
      </c>
      <c r="J23" s="73">
        <v>0.08</v>
      </c>
    </row>
    <row r="24" spans="1:10" ht="24" customHeight="1" x14ac:dyDescent="0.25">
      <c r="A24" s="72" t="s">
        <v>152</v>
      </c>
      <c r="B24" s="8" t="s">
        <v>164</v>
      </c>
      <c r="C24" s="7" t="s">
        <v>20</v>
      </c>
      <c r="D24" s="7" t="s">
        <v>165</v>
      </c>
      <c r="E24" s="124" t="s">
        <v>166</v>
      </c>
      <c r="F24" s="124"/>
      <c r="G24" s="9" t="s">
        <v>22</v>
      </c>
      <c r="H24" s="10">
        <v>1</v>
      </c>
      <c r="I24" s="11">
        <v>0.06</v>
      </c>
      <c r="J24" s="73">
        <v>0.06</v>
      </c>
    </row>
    <row r="25" spans="1:10" x14ac:dyDescent="0.25">
      <c r="A25" s="74"/>
      <c r="B25" s="75"/>
      <c r="C25" s="75"/>
      <c r="D25" s="75"/>
      <c r="E25" s="75" t="s">
        <v>167</v>
      </c>
      <c r="F25" s="76">
        <v>38.26</v>
      </c>
      <c r="G25" s="75" t="s">
        <v>168</v>
      </c>
      <c r="H25" s="76">
        <v>0</v>
      </c>
      <c r="I25" s="75" t="s">
        <v>169</v>
      </c>
      <c r="J25" s="77">
        <v>38.26</v>
      </c>
    </row>
    <row r="26" spans="1:10" x14ac:dyDescent="0.25">
      <c r="A26" s="74"/>
      <c r="B26" s="75"/>
      <c r="C26" s="75"/>
      <c r="D26" s="75"/>
      <c r="E26" s="75" t="s">
        <v>170</v>
      </c>
      <c r="F26" s="76">
        <v>11.59</v>
      </c>
      <c r="G26" s="75"/>
      <c r="H26" s="125" t="s">
        <v>171</v>
      </c>
      <c r="I26" s="125"/>
      <c r="J26" s="77">
        <v>51.48</v>
      </c>
    </row>
    <row r="27" spans="1:10" ht="30" customHeight="1" thickBot="1" x14ac:dyDescent="0.3">
      <c r="A27" s="66"/>
      <c r="B27" s="62"/>
      <c r="C27" s="62"/>
      <c r="D27" s="62"/>
      <c r="E27" s="62"/>
      <c r="F27" s="62"/>
      <c r="G27" s="62" t="s">
        <v>172</v>
      </c>
      <c r="H27" s="78">
        <v>160</v>
      </c>
      <c r="I27" s="62" t="s">
        <v>173</v>
      </c>
      <c r="J27" s="79">
        <v>8236.7999999999993</v>
      </c>
    </row>
    <row r="28" spans="1:10" ht="0.9" customHeight="1" thickTop="1" x14ac:dyDescent="0.25">
      <c r="A28" s="80"/>
      <c r="B28" s="12"/>
      <c r="C28" s="12"/>
      <c r="D28" s="12"/>
      <c r="E28" s="12"/>
      <c r="F28" s="12"/>
      <c r="G28" s="12"/>
      <c r="H28" s="12"/>
      <c r="I28" s="12"/>
      <c r="J28" s="81"/>
    </row>
    <row r="29" spans="1:10" ht="24" customHeight="1" x14ac:dyDescent="0.25">
      <c r="A29" s="56" t="s">
        <v>26</v>
      </c>
      <c r="B29" s="37"/>
      <c r="C29" s="37"/>
      <c r="D29" s="37" t="s">
        <v>27</v>
      </c>
      <c r="E29" s="37"/>
      <c r="F29" s="127"/>
      <c r="G29" s="127"/>
      <c r="H29" s="38"/>
      <c r="I29" s="37"/>
      <c r="J29" s="68">
        <v>675</v>
      </c>
    </row>
    <row r="30" spans="1:10" ht="18" customHeight="1" x14ac:dyDescent="0.25">
      <c r="A30" s="54" t="s">
        <v>28</v>
      </c>
      <c r="B30" s="36" t="s">
        <v>7</v>
      </c>
      <c r="C30" s="34" t="s">
        <v>8</v>
      </c>
      <c r="D30" s="34" t="s">
        <v>9</v>
      </c>
      <c r="E30" s="126" t="s">
        <v>146</v>
      </c>
      <c r="F30" s="126"/>
      <c r="G30" s="35" t="s">
        <v>10</v>
      </c>
      <c r="H30" s="36" t="s">
        <v>11</v>
      </c>
      <c r="I30" s="36" t="s">
        <v>12</v>
      </c>
      <c r="J30" s="55" t="s">
        <v>14</v>
      </c>
    </row>
    <row r="31" spans="1:10" ht="24" customHeight="1" x14ac:dyDescent="0.25">
      <c r="A31" s="57" t="s">
        <v>147</v>
      </c>
      <c r="B31" s="41" t="s">
        <v>29</v>
      </c>
      <c r="C31" s="39" t="s">
        <v>20</v>
      </c>
      <c r="D31" s="39" t="s">
        <v>30</v>
      </c>
      <c r="E31" s="122" t="s">
        <v>182</v>
      </c>
      <c r="F31" s="122"/>
      <c r="G31" s="40" t="s">
        <v>31</v>
      </c>
      <c r="H31" s="1">
        <v>1</v>
      </c>
      <c r="I31" s="42">
        <v>37.21</v>
      </c>
      <c r="J31" s="69">
        <v>37.21</v>
      </c>
    </row>
    <row r="32" spans="1:10" ht="24" customHeight="1" x14ac:dyDescent="0.25">
      <c r="A32" s="70" t="s">
        <v>149</v>
      </c>
      <c r="B32" s="3" t="s">
        <v>183</v>
      </c>
      <c r="C32" s="2" t="s">
        <v>20</v>
      </c>
      <c r="D32" s="2" t="s">
        <v>184</v>
      </c>
      <c r="E32" s="123" t="s">
        <v>148</v>
      </c>
      <c r="F32" s="123"/>
      <c r="G32" s="4" t="s">
        <v>22</v>
      </c>
      <c r="H32" s="5">
        <v>0.22500000000000001</v>
      </c>
      <c r="I32" s="6">
        <v>19.64</v>
      </c>
      <c r="J32" s="71">
        <v>4.41</v>
      </c>
    </row>
    <row r="33" spans="1:10" ht="24" customHeight="1" x14ac:dyDescent="0.25">
      <c r="A33" s="70" t="s">
        <v>149</v>
      </c>
      <c r="B33" s="3" t="s">
        <v>185</v>
      </c>
      <c r="C33" s="2" t="s">
        <v>20</v>
      </c>
      <c r="D33" s="2" t="s">
        <v>186</v>
      </c>
      <c r="E33" s="123" t="s">
        <v>148</v>
      </c>
      <c r="F33" s="123"/>
      <c r="G33" s="4" t="s">
        <v>22</v>
      </c>
      <c r="H33" s="5">
        <v>2.3248000000000002</v>
      </c>
      <c r="I33" s="6">
        <v>14.11</v>
      </c>
      <c r="J33" s="71">
        <v>32.799999999999997</v>
      </c>
    </row>
    <row r="34" spans="1:10" x14ac:dyDescent="0.25">
      <c r="A34" s="74"/>
      <c r="B34" s="75"/>
      <c r="C34" s="75"/>
      <c r="D34" s="75"/>
      <c r="E34" s="75" t="s">
        <v>167</v>
      </c>
      <c r="F34" s="76">
        <v>27.37</v>
      </c>
      <c r="G34" s="75" t="s">
        <v>168</v>
      </c>
      <c r="H34" s="76">
        <v>0</v>
      </c>
      <c r="I34" s="75" t="s">
        <v>169</v>
      </c>
      <c r="J34" s="77">
        <v>27.37</v>
      </c>
    </row>
    <row r="35" spans="1:10" x14ac:dyDescent="0.25">
      <c r="A35" s="74"/>
      <c r="B35" s="75"/>
      <c r="C35" s="75"/>
      <c r="D35" s="75"/>
      <c r="E35" s="75" t="s">
        <v>170</v>
      </c>
      <c r="F35" s="76">
        <v>10.81</v>
      </c>
      <c r="G35" s="75"/>
      <c r="H35" s="125" t="s">
        <v>171</v>
      </c>
      <c r="I35" s="125"/>
      <c r="J35" s="77">
        <v>48.02</v>
      </c>
    </row>
    <row r="36" spans="1:10" ht="30" customHeight="1" thickBot="1" x14ac:dyDescent="0.3">
      <c r="A36" s="66"/>
      <c r="B36" s="62"/>
      <c r="C36" s="62"/>
      <c r="D36" s="62"/>
      <c r="E36" s="62"/>
      <c r="F36" s="62"/>
      <c r="G36" s="62" t="s">
        <v>172</v>
      </c>
      <c r="H36" s="78">
        <v>12.5</v>
      </c>
      <c r="I36" s="62" t="s">
        <v>173</v>
      </c>
      <c r="J36" s="79">
        <v>600.25</v>
      </c>
    </row>
    <row r="37" spans="1:10" ht="0.9" customHeight="1" thickTop="1" x14ac:dyDescent="0.25">
      <c r="A37" s="80"/>
      <c r="B37" s="12"/>
      <c r="C37" s="12"/>
      <c r="D37" s="12"/>
      <c r="E37" s="12"/>
      <c r="F37" s="12"/>
      <c r="G37" s="12"/>
      <c r="H37" s="12"/>
      <c r="I37" s="12"/>
      <c r="J37" s="81"/>
    </row>
    <row r="38" spans="1:10" ht="18" customHeight="1" x14ac:dyDescent="0.25">
      <c r="A38" s="54" t="s">
        <v>32</v>
      </c>
      <c r="B38" s="36" t="s">
        <v>7</v>
      </c>
      <c r="C38" s="34" t="s">
        <v>8</v>
      </c>
      <c r="D38" s="34" t="s">
        <v>9</v>
      </c>
      <c r="E38" s="126" t="s">
        <v>146</v>
      </c>
      <c r="F38" s="126"/>
      <c r="G38" s="35" t="s">
        <v>10</v>
      </c>
      <c r="H38" s="36" t="s">
        <v>11</v>
      </c>
      <c r="I38" s="36" t="s">
        <v>12</v>
      </c>
      <c r="J38" s="55" t="s">
        <v>14</v>
      </c>
    </row>
    <row r="39" spans="1:10" ht="24" customHeight="1" x14ac:dyDescent="0.25">
      <c r="A39" s="57" t="s">
        <v>147</v>
      </c>
      <c r="B39" s="41" t="s">
        <v>33</v>
      </c>
      <c r="C39" s="39" t="s">
        <v>34</v>
      </c>
      <c r="D39" s="39" t="s">
        <v>35</v>
      </c>
      <c r="E39" s="122" t="s">
        <v>187</v>
      </c>
      <c r="F39" s="122"/>
      <c r="G39" s="40" t="s">
        <v>31</v>
      </c>
      <c r="H39" s="1">
        <v>1</v>
      </c>
      <c r="I39" s="42">
        <v>89.11</v>
      </c>
      <c r="J39" s="69">
        <v>89.11</v>
      </c>
    </row>
    <row r="40" spans="1:10" ht="24" customHeight="1" x14ac:dyDescent="0.25">
      <c r="A40" s="70" t="s">
        <v>149</v>
      </c>
      <c r="B40" s="3" t="s">
        <v>188</v>
      </c>
      <c r="C40" s="2" t="s">
        <v>34</v>
      </c>
      <c r="D40" s="2" t="s">
        <v>186</v>
      </c>
      <c r="E40" s="123" t="s">
        <v>187</v>
      </c>
      <c r="F40" s="123"/>
      <c r="G40" s="4" t="s">
        <v>22</v>
      </c>
      <c r="H40" s="5">
        <v>1</v>
      </c>
      <c r="I40" s="6">
        <v>14.11</v>
      </c>
      <c r="J40" s="71">
        <v>14.11</v>
      </c>
    </row>
    <row r="41" spans="1:10" ht="24" customHeight="1" x14ac:dyDescent="0.25">
      <c r="A41" s="72" t="s">
        <v>152</v>
      </c>
      <c r="B41" s="8" t="s">
        <v>189</v>
      </c>
      <c r="C41" s="7" t="s">
        <v>34</v>
      </c>
      <c r="D41" s="7" t="s">
        <v>190</v>
      </c>
      <c r="E41" s="124" t="s">
        <v>191</v>
      </c>
      <c r="F41" s="124"/>
      <c r="G41" s="9" t="s">
        <v>31</v>
      </c>
      <c r="H41" s="10">
        <v>1</v>
      </c>
      <c r="I41" s="11">
        <v>75</v>
      </c>
      <c r="J41" s="73">
        <v>75</v>
      </c>
    </row>
    <row r="42" spans="1:10" x14ac:dyDescent="0.25">
      <c r="A42" s="74"/>
      <c r="B42" s="75"/>
      <c r="C42" s="75"/>
      <c r="D42" s="75"/>
      <c r="E42" s="75" t="s">
        <v>167</v>
      </c>
      <c r="F42" s="76">
        <v>10.26</v>
      </c>
      <c r="G42" s="75" t="s">
        <v>168</v>
      </c>
      <c r="H42" s="76">
        <v>0</v>
      </c>
      <c r="I42" s="75" t="s">
        <v>169</v>
      </c>
      <c r="J42" s="77">
        <v>10.26</v>
      </c>
    </row>
    <row r="43" spans="1:10" x14ac:dyDescent="0.25">
      <c r="A43" s="74"/>
      <c r="B43" s="75"/>
      <c r="C43" s="75"/>
      <c r="D43" s="75"/>
      <c r="E43" s="75" t="s">
        <v>170</v>
      </c>
      <c r="F43" s="76">
        <v>25.9</v>
      </c>
      <c r="G43" s="75"/>
      <c r="H43" s="125" t="s">
        <v>171</v>
      </c>
      <c r="I43" s="125"/>
      <c r="J43" s="77">
        <v>115.01</v>
      </c>
    </row>
    <row r="44" spans="1:10" ht="30" customHeight="1" thickBot="1" x14ac:dyDescent="0.3">
      <c r="A44" s="66"/>
      <c r="B44" s="62"/>
      <c r="C44" s="62"/>
      <c r="D44" s="62"/>
      <c r="E44" s="62"/>
      <c r="F44" s="62"/>
      <c r="G44" s="62" t="s">
        <v>172</v>
      </c>
      <c r="H44" s="78">
        <v>0.65</v>
      </c>
      <c r="I44" s="62" t="s">
        <v>173</v>
      </c>
      <c r="J44" s="79">
        <v>74.75</v>
      </c>
    </row>
    <row r="45" spans="1:10" ht="0.9" customHeight="1" thickTop="1" x14ac:dyDescent="0.25">
      <c r="A45" s="80"/>
      <c r="B45" s="12"/>
      <c r="C45" s="12"/>
      <c r="D45" s="12"/>
      <c r="E45" s="12"/>
      <c r="F45" s="12"/>
      <c r="G45" s="12"/>
      <c r="H45" s="12"/>
      <c r="I45" s="12"/>
      <c r="J45" s="81"/>
    </row>
    <row r="46" spans="1:10" ht="24" customHeight="1" x14ac:dyDescent="0.25">
      <c r="A46" s="56" t="s">
        <v>36</v>
      </c>
      <c r="B46" s="37"/>
      <c r="C46" s="37"/>
      <c r="D46" s="37" t="s">
        <v>37</v>
      </c>
      <c r="E46" s="37"/>
      <c r="F46" s="127"/>
      <c r="G46" s="127"/>
      <c r="H46" s="38"/>
      <c r="I46" s="37"/>
      <c r="J46" s="68">
        <v>1327.12</v>
      </c>
    </row>
    <row r="47" spans="1:10" ht="18" customHeight="1" x14ac:dyDescent="0.25">
      <c r="A47" s="54" t="s">
        <v>38</v>
      </c>
      <c r="B47" s="36" t="s">
        <v>7</v>
      </c>
      <c r="C47" s="34" t="s">
        <v>8</v>
      </c>
      <c r="D47" s="34" t="s">
        <v>9</v>
      </c>
      <c r="E47" s="126" t="s">
        <v>146</v>
      </c>
      <c r="F47" s="126"/>
      <c r="G47" s="35" t="s">
        <v>10</v>
      </c>
      <c r="H47" s="36" t="s">
        <v>11</v>
      </c>
      <c r="I47" s="36" t="s">
        <v>12</v>
      </c>
      <c r="J47" s="55" t="s">
        <v>14</v>
      </c>
    </row>
    <row r="48" spans="1:10" ht="60" customHeight="1" x14ac:dyDescent="0.25">
      <c r="A48" s="57" t="s">
        <v>147</v>
      </c>
      <c r="B48" s="41" t="s">
        <v>39</v>
      </c>
      <c r="C48" s="39" t="s">
        <v>20</v>
      </c>
      <c r="D48" s="39" t="s">
        <v>40</v>
      </c>
      <c r="E48" s="122" t="s">
        <v>192</v>
      </c>
      <c r="F48" s="122"/>
      <c r="G48" s="40" t="s">
        <v>41</v>
      </c>
      <c r="H48" s="1">
        <v>1</v>
      </c>
      <c r="I48" s="42">
        <v>82.26</v>
      </c>
      <c r="J48" s="69">
        <v>82.26</v>
      </c>
    </row>
    <row r="49" spans="1:10" ht="48" customHeight="1" x14ac:dyDescent="0.25">
      <c r="A49" s="70" t="s">
        <v>149</v>
      </c>
      <c r="B49" s="3" t="s">
        <v>193</v>
      </c>
      <c r="C49" s="2" t="s">
        <v>20</v>
      </c>
      <c r="D49" s="2" t="s">
        <v>194</v>
      </c>
      <c r="E49" s="123" t="s">
        <v>148</v>
      </c>
      <c r="F49" s="123"/>
      <c r="G49" s="4" t="s">
        <v>31</v>
      </c>
      <c r="H49" s="5">
        <v>1.06E-2</v>
      </c>
      <c r="I49" s="6">
        <v>389.4</v>
      </c>
      <c r="J49" s="71">
        <v>4.12</v>
      </c>
    </row>
    <row r="50" spans="1:10" ht="24" customHeight="1" x14ac:dyDescent="0.25">
      <c r="A50" s="70" t="s">
        <v>149</v>
      </c>
      <c r="B50" s="3" t="s">
        <v>183</v>
      </c>
      <c r="C50" s="2" t="s">
        <v>20</v>
      </c>
      <c r="D50" s="2" t="s">
        <v>184</v>
      </c>
      <c r="E50" s="123" t="s">
        <v>148</v>
      </c>
      <c r="F50" s="123"/>
      <c r="G50" s="4" t="s">
        <v>22</v>
      </c>
      <c r="H50" s="5">
        <v>1.927</v>
      </c>
      <c r="I50" s="6">
        <v>19.64</v>
      </c>
      <c r="J50" s="71">
        <v>37.840000000000003</v>
      </c>
    </row>
    <row r="51" spans="1:10" ht="24" customHeight="1" x14ac:dyDescent="0.25">
      <c r="A51" s="70" t="s">
        <v>149</v>
      </c>
      <c r="B51" s="3" t="s">
        <v>185</v>
      </c>
      <c r="C51" s="2" t="s">
        <v>20</v>
      </c>
      <c r="D51" s="2" t="s">
        <v>186</v>
      </c>
      <c r="E51" s="123" t="s">
        <v>148</v>
      </c>
      <c r="F51" s="123"/>
      <c r="G51" s="4" t="s">
        <v>22</v>
      </c>
      <c r="H51" s="5">
        <v>0.96399999999999997</v>
      </c>
      <c r="I51" s="6">
        <v>14.11</v>
      </c>
      <c r="J51" s="71">
        <v>13.6</v>
      </c>
    </row>
    <row r="52" spans="1:10" ht="24" customHeight="1" x14ac:dyDescent="0.25">
      <c r="A52" s="72" t="s">
        <v>152</v>
      </c>
      <c r="B52" s="8" t="s">
        <v>195</v>
      </c>
      <c r="C52" s="7" t="s">
        <v>20</v>
      </c>
      <c r="D52" s="7" t="s">
        <v>196</v>
      </c>
      <c r="E52" s="124" t="s">
        <v>191</v>
      </c>
      <c r="F52" s="124"/>
      <c r="G52" s="9" t="s">
        <v>54</v>
      </c>
      <c r="H52" s="10">
        <v>37.24</v>
      </c>
      <c r="I52" s="11">
        <v>0.59</v>
      </c>
      <c r="J52" s="73">
        <v>21.97</v>
      </c>
    </row>
    <row r="53" spans="1:10" ht="24" customHeight="1" x14ac:dyDescent="0.25">
      <c r="A53" s="72" t="s">
        <v>152</v>
      </c>
      <c r="B53" s="8" t="s">
        <v>197</v>
      </c>
      <c r="C53" s="7" t="s">
        <v>20</v>
      </c>
      <c r="D53" s="7" t="s">
        <v>198</v>
      </c>
      <c r="E53" s="124" t="s">
        <v>191</v>
      </c>
      <c r="F53" s="124"/>
      <c r="G53" s="9" t="s">
        <v>199</v>
      </c>
      <c r="H53" s="10">
        <v>1.3100000000000001E-2</v>
      </c>
      <c r="I53" s="11">
        <v>50.2</v>
      </c>
      <c r="J53" s="73">
        <v>0.65</v>
      </c>
    </row>
    <row r="54" spans="1:10" ht="36" customHeight="1" x14ac:dyDescent="0.25">
      <c r="A54" s="72" t="s">
        <v>152</v>
      </c>
      <c r="B54" s="8" t="s">
        <v>200</v>
      </c>
      <c r="C54" s="7" t="s">
        <v>20</v>
      </c>
      <c r="D54" s="7" t="s">
        <v>201</v>
      </c>
      <c r="E54" s="124" t="s">
        <v>191</v>
      </c>
      <c r="F54" s="124"/>
      <c r="G54" s="9" t="s">
        <v>47</v>
      </c>
      <c r="H54" s="10">
        <v>1.0900000000000001</v>
      </c>
      <c r="I54" s="11">
        <v>3.75</v>
      </c>
      <c r="J54" s="73">
        <v>4.08</v>
      </c>
    </row>
    <row r="55" spans="1:10" x14ac:dyDescent="0.25">
      <c r="A55" s="74"/>
      <c r="B55" s="75"/>
      <c r="C55" s="75"/>
      <c r="D55" s="75"/>
      <c r="E55" s="75" t="s">
        <v>167</v>
      </c>
      <c r="F55" s="76">
        <v>40.81</v>
      </c>
      <c r="G55" s="75" t="s">
        <v>168</v>
      </c>
      <c r="H55" s="76">
        <v>0</v>
      </c>
      <c r="I55" s="75" t="s">
        <v>169</v>
      </c>
      <c r="J55" s="77">
        <v>40.81</v>
      </c>
    </row>
    <row r="56" spans="1:10" x14ac:dyDescent="0.25">
      <c r="A56" s="74"/>
      <c r="B56" s="75"/>
      <c r="C56" s="75"/>
      <c r="D56" s="75"/>
      <c r="E56" s="75" t="s">
        <v>170</v>
      </c>
      <c r="F56" s="76">
        <v>23.91</v>
      </c>
      <c r="G56" s="75"/>
      <c r="H56" s="125" t="s">
        <v>171</v>
      </c>
      <c r="I56" s="125"/>
      <c r="J56" s="77">
        <v>106.17</v>
      </c>
    </row>
    <row r="57" spans="1:10" ht="30" customHeight="1" thickBot="1" x14ac:dyDescent="0.3">
      <c r="A57" s="66"/>
      <c r="B57" s="62"/>
      <c r="C57" s="62"/>
      <c r="D57" s="62"/>
      <c r="E57" s="62"/>
      <c r="F57" s="62"/>
      <c r="G57" s="62" t="s">
        <v>172</v>
      </c>
      <c r="H57" s="78">
        <v>12.5</v>
      </c>
      <c r="I57" s="62" t="s">
        <v>173</v>
      </c>
      <c r="J57" s="79">
        <v>1327.12</v>
      </c>
    </row>
    <row r="58" spans="1:10" ht="0.9" customHeight="1" thickTop="1" x14ac:dyDescent="0.25">
      <c r="A58" s="80"/>
      <c r="B58" s="12"/>
      <c r="C58" s="12"/>
      <c r="D58" s="12"/>
      <c r="E58" s="12"/>
      <c r="F58" s="12"/>
      <c r="G58" s="12"/>
      <c r="H58" s="12"/>
      <c r="I58" s="12"/>
      <c r="J58" s="81"/>
    </row>
    <row r="59" spans="1:10" ht="24" customHeight="1" x14ac:dyDescent="0.25">
      <c r="A59" s="56" t="s">
        <v>42</v>
      </c>
      <c r="B59" s="37"/>
      <c r="C59" s="37"/>
      <c r="D59" s="37" t="s">
        <v>43</v>
      </c>
      <c r="E59" s="37"/>
      <c r="F59" s="127"/>
      <c r="G59" s="127"/>
      <c r="H59" s="38"/>
      <c r="I59" s="37"/>
      <c r="J59" s="68">
        <v>8664.2800000000007</v>
      </c>
    </row>
    <row r="60" spans="1:10" ht="18" customHeight="1" x14ac:dyDescent="0.25">
      <c r="A60" s="54" t="s">
        <v>44</v>
      </c>
      <c r="B60" s="36" t="s">
        <v>7</v>
      </c>
      <c r="C60" s="34" t="s">
        <v>8</v>
      </c>
      <c r="D60" s="34" t="s">
        <v>9</v>
      </c>
      <c r="E60" s="126" t="s">
        <v>146</v>
      </c>
      <c r="F60" s="126"/>
      <c r="G60" s="35" t="s">
        <v>10</v>
      </c>
      <c r="H60" s="36" t="s">
        <v>11</v>
      </c>
      <c r="I60" s="36" t="s">
        <v>12</v>
      </c>
      <c r="J60" s="55" t="s">
        <v>14</v>
      </c>
    </row>
    <row r="61" spans="1:10" ht="24" customHeight="1" x14ac:dyDescent="0.25">
      <c r="A61" s="57" t="s">
        <v>147</v>
      </c>
      <c r="B61" s="41" t="s">
        <v>45</v>
      </c>
      <c r="C61" s="39" t="s">
        <v>20</v>
      </c>
      <c r="D61" s="39" t="s">
        <v>46</v>
      </c>
      <c r="E61" s="122" t="s">
        <v>202</v>
      </c>
      <c r="F61" s="122"/>
      <c r="G61" s="40" t="s">
        <v>47</v>
      </c>
      <c r="H61" s="1">
        <v>1</v>
      </c>
      <c r="I61" s="42">
        <v>4.79</v>
      </c>
      <c r="J61" s="69">
        <v>4.79</v>
      </c>
    </row>
    <row r="62" spans="1:10" ht="24" customHeight="1" x14ac:dyDescent="0.25">
      <c r="A62" s="70" t="s">
        <v>149</v>
      </c>
      <c r="B62" s="3" t="s">
        <v>203</v>
      </c>
      <c r="C62" s="2" t="s">
        <v>20</v>
      </c>
      <c r="D62" s="2" t="s">
        <v>204</v>
      </c>
      <c r="E62" s="123" t="s">
        <v>148</v>
      </c>
      <c r="F62" s="123"/>
      <c r="G62" s="4" t="s">
        <v>22</v>
      </c>
      <c r="H62" s="5">
        <v>0.216</v>
      </c>
      <c r="I62" s="6">
        <v>19.82</v>
      </c>
      <c r="J62" s="71">
        <v>4.28</v>
      </c>
    </row>
    <row r="63" spans="1:10" ht="24" customHeight="1" x14ac:dyDescent="0.25">
      <c r="A63" s="70" t="s">
        <v>149</v>
      </c>
      <c r="B63" s="3" t="s">
        <v>205</v>
      </c>
      <c r="C63" s="2" t="s">
        <v>20</v>
      </c>
      <c r="D63" s="2" t="s">
        <v>206</v>
      </c>
      <c r="E63" s="123" t="s">
        <v>148</v>
      </c>
      <c r="F63" s="123"/>
      <c r="G63" s="4" t="s">
        <v>22</v>
      </c>
      <c r="H63" s="5">
        <v>3.4000000000000002E-2</v>
      </c>
      <c r="I63" s="6">
        <v>15.09</v>
      </c>
      <c r="J63" s="71">
        <v>0.51</v>
      </c>
    </row>
    <row r="64" spans="1:10" x14ac:dyDescent="0.25">
      <c r="A64" s="74"/>
      <c r="B64" s="75"/>
      <c r="C64" s="75"/>
      <c r="D64" s="75"/>
      <c r="E64" s="75" t="s">
        <v>167</v>
      </c>
      <c r="F64" s="76">
        <v>3.79</v>
      </c>
      <c r="G64" s="75" t="s">
        <v>168</v>
      </c>
      <c r="H64" s="76">
        <v>0</v>
      </c>
      <c r="I64" s="75" t="s">
        <v>169</v>
      </c>
      <c r="J64" s="77">
        <v>3.79</v>
      </c>
    </row>
    <row r="65" spans="1:10" x14ac:dyDescent="0.25">
      <c r="A65" s="74"/>
      <c r="B65" s="75"/>
      <c r="C65" s="75"/>
      <c r="D65" s="75"/>
      <c r="E65" s="75" t="s">
        <v>170</v>
      </c>
      <c r="F65" s="76">
        <v>1.39</v>
      </c>
      <c r="G65" s="75"/>
      <c r="H65" s="125" t="s">
        <v>171</v>
      </c>
      <c r="I65" s="125"/>
      <c r="J65" s="77">
        <v>6.18</v>
      </c>
    </row>
    <row r="66" spans="1:10" ht="30" customHeight="1" thickBot="1" x14ac:dyDescent="0.3">
      <c r="A66" s="66"/>
      <c r="B66" s="62"/>
      <c r="C66" s="62"/>
      <c r="D66" s="62"/>
      <c r="E66" s="62"/>
      <c r="F66" s="62"/>
      <c r="G66" s="62" t="s">
        <v>172</v>
      </c>
      <c r="H66" s="78">
        <v>24.02</v>
      </c>
      <c r="I66" s="62" t="s">
        <v>173</v>
      </c>
      <c r="J66" s="79">
        <v>148.44</v>
      </c>
    </row>
    <row r="67" spans="1:10" ht="0.9" customHeight="1" thickTop="1" x14ac:dyDescent="0.25">
      <c r="A67" s="80"/>
      <c r="B67" s="12"/>
      <c r="C67" s="12"/>
      <c r="D67" s="12"/>
      <c r="E67" s="12"/>
      <c r="F67" s="12"/>
      <c r="G67" s="12"/>
      <c r="H67" s="12"/>
      <c r="I67" s="12"/>
      <c r="J67" s="81"/>
    </row>
    <row r="68" spans="1:10" ht="18" customHeight="1" x14ac:dyDescent="0.25">
      <c r="A68" s="54" t="s">
        <v>48</v>
      </c>
      <c r="B68" s="36" t="s">
        <v>7</v>
      </c>
      <c r="C68" s="34" t="s">
        <v>8</v>
      </c>
      <c r="D68" s="34" t="s">
        <v>9</v>
      </c>
      <c r="E68" s="126" t="s">
        <v>146</v>
      </c>
      <c r="F68" s="126"/>
      <c r="G68" s="35" t="s">
        <v>10</v>
      </c>
      <c r="H68" s="36" t="s">
        <v>11</v>
      </c>
      <c r="I68" s="36" t="s">
        <v>12</v>
      </c>
      <c r="J68" s="55" t="s">
        <v>14</v>
      </c>
    </row>
    <row r="69" spans="1:10" ht="36" customHeight="1" x14ac:dyDescent="0.25">
      <c r="A69" s="57" t="s">
        <v>147</v>
      </c>
      <c r="B69" s="41" t="s">
        <v>49</v>
      </c>
      <c r="C69" s="39" t="s">
        <v>20</v>
      </c>
      <c r="D69" s="39" t="s">
        <v>50</v>
      </c>
      <c r="E69" s="122" t="s">
        <v>207</v>
      </c>
      <c r="F69" s="122"/>
      <c r="G69" s="40" t="s">
        <v>47</v>
      </c>
      <c r="H69" s="1">
        <v>1</v>
      </c>
      <c r="I69" s="42">
        <v>7.01</v>
      </c>
      <c r="J69" s="69">
        <v>7.01</v>
      </c>
    </row>
    <row r="70" spans="1:10" ht="60" customHeight="1" x14ac:dyDescent="0.25">
      <c r="A70" s="70" t="s">
        <v>149</v>
      </c>
      <c r="B70" s="3" t="s">
        <v>208</v>
      </c>
      <c r="C70" s="2" t="s">
        <v>20</v>
      </c>
      <c r="D70" s="2" t="s">
        <v>209</v>
      </c>
      <c r="E70" s="123" t="s">
        <v>202</v>
      </c>
      <c r="F70" s="123"/>
      <c r="G70" s="4" t="s">
        <v>47</v>
      </c>
      <c r="H70" s="5">
        <v>1</v>
      </c>
      <c r="I70" s="6">
        <v>1.85</v>
      </c>
      <c r="J70" s="71">
        <v>1.85</v>
      </c>
    </row>
    <row r="71" spans="1:10" ht="24" customHeight="1" x14ac:dyDescent="0.25">
      <c r="A71" s="70" t="s">
        <v>149</v>
      </c>
      <c r="B71" s="3" t="s">
        <v>203</v>
      </c>
      <c r="C71" s="2" t="s">
        <v>20</v>
      </c>
      <c r="D71" s="2" t="s">
        <v>204</v>
      </c>
      <c r="E71" s="123" t="s">
        <v>148</v>
      </c>
      <c r="F71" s="123"/>
      <c r="G71" s="4" t="s">
        <v>22</v>
      </c>
      <c r="H71" s="5">
        <v>7.0000000000000007E-2</v>
      </c>
      <c r="I71" s="6">
        <v>19.82</v>
      </c>
      <c r="J71" s="71">
        <v>1.38</v>
      </c>
    </row>
    <row r="72" spans="1:10" ht="24" customHeight="1" x14ac:dyDescent="0.25">
      <c r="A72" s="70" t="s">
        <v>149</v>
      </c>
      <c r="B72" s="3" t="s">
        <v>205</v>
      </c>
      <c r="C72" s="2" t="s">
        <v>20</v>
      </c>
      <c r="D72" s="2" t="s">
        <v>206</v>
      </c>
      <c r="E72" s="123" t="s">
        <v>148</v>
      </c>
      <c r="F72" s="123"/>
      <c r="G72" s="4" t="s">
        <v>22</v>
      </c>
      <c r="H72" s="5">
        <v>7.0000000000000007E-2</v>
      </c>
      <c r="I72" s="6">
        <v>15.09</v>
      </c>
      <c r="J72" s="71">
        <v>1.05</v>
      </c>
    </row>
    <row r="73" spans="1:10" ht="24" customHeight="1" x14ac:dyDescent="0.25">
      <c r="A73" s="72" t="s">
        <v>152</v>
      </c>
      <c r="B73" s="8" t="s">
        <v>210</v>
      </c>
      <c r="C73" s="7" t="s">
        <v>20</v>
      </c>
      <c r="D73" s="7" t="s">
        <v>211</v>
      </c>
      <c r="E73" s="124" t="s">
        <v>191</v>
      </c>
      <c r="F73" s="124"/>
      <c r="G73" s="9" t="s">
        <v>47</v>
      </c>
      <c r="H73" s="10">
        <v>1.1000000000000001</v>
      </c>
      <c r="I73" s="11">
        <v>2.4900000000000002</v>
      </c>
      <c r="J73" s="73">
        <v>2.73</v>
      </c>
    </row>
    <row r="74" spans="1:10" x14ac:dyDescent="0.25">
      <c r="A74" s="74"/>
      <c r="B74" s="75"/>
      <c r="C74" s="75"/>
      <c r="D74" s="75"/>
      <c r="E74" s="75" t="s">
        <v>167</v>
      </c>
      <c r="F74" s="76">
        <v>3.06</v>
      </c>
      <c r="G74" s="75" t="s">
        <v>168</v>
      </c>
      <c r="H74" s="76">
        <v>0</v>
      </c>
      <c r="I74" s="75" t="s">
        <v>169</v>
      </c>
      <c r="J74" s="77">
        <v>3.06</v>
      </c>
    </row>
    <row r="75" spans="1:10" x14ac:dyDescent="0.25">
      <c r="A75" s="74"/>
      <c r="B75" s="75"/>
      <c r="C75" s="75"/>
      <c r="D75" s="75"/>
      <c r="E75" s="75" t="s">
        <v>170</v>
      </c>
      <c r="F75" s="76">
        <v>2.0299999999999998</v>
      </c>
      <c r="G75" s="75"/>
      <c r="H75" s="125" t="s">
        <v>171</v>
      </c>
      <c r="I75" s="125"/>
      <c r="J75" s="77">
        <v>9.0399999999999991</v>
      </c>
    </row>
    <row r="76" spans="1:10" ht="30" customHeight="1" thickBot="1" x14ac:dyDescent="0.3">
      <c r="A76" s="66"/>
      <c r="B76" s="62"/>
      <c r="C76" s="62"/>
      <c r="D76" s="62"/>
      <c r="E76" s="62"/>
      <c r="F76" s="62"/>
      <c r="G76" s="62" t="s">
        <v>172</v>
      </c>
      <c r="H76" s="78">
        <v>20</v>
      </c>
      <c r="I76" s="62" t="s">
        <v>173</v>
      </c>
      <c r="J76" s="79">
        <v>180.8</v>
      </c>
    </row>
    <row r="77" spans="1:10" ht="0.9" customHeight="1" thickTop="1" x14ac:dyDescent="0.25">
      <c r="A77" s="80"/>
      <c r="B77" s="12"/>
      <c r="C77" s="12"/>
      <c r="D77" s="12"/>
      <c r="E77" s="12"/>
      <c r="F77" s="12"/>
      <c r="G77" s="12"/>
      <c r="H77" s="12"/>
      <c r="I77" s="12"/>
      <c r="J77" s="81"/>
    </row>
    <row r="78" spans="1:10" ht="18" customHeight="1" x14ac:dyDescent="0.25">
      <c r="A78" s="54" t="s">
        <v>51</v>
      </c>
      <c r="B78" s="36" t="s">
        <v>7</v>
      </c>
      <c r="C78" s="34" t="s">
        <v>8</v>
      </c>
      <c r="D78" s="34" t="s">
        <v>9</v>
      </c>
      <c r="E78" s="126" t="s">
        <v>146</v>
      </c>
      <c r="F78" s="126"/>
      <c r="G78" s="35" t="s">
        <v>10</v>
      </c>
      <c r="H78" s="36" t="s">
        <v>11</v>
      </c>
      <c r="I78" s="36" t="s">
        <v>12</v>
      </c>
      <c r="J78" s="55" t="s">
        <v>14</v>
      </c>
    </row>
    <row r="79" spans="1:10" ht="36" customHeight="1" x14ac:dyDescent="0.25">
      <c r="A79" s="57" t="s">
        <v>147</v>
      </c>
      <c r="B79" s="41" t="s">
        <v>52</v>
      </c>
      <c r="C79" s="39" t="s">
        <v>20</v>
      </c>
      <c r="D79" s="39" t="s">
        <v>53</v>
      </c>
      <c r="E79" s="122" t="s">
        <v>207</v>
      </c>
      <c r="F79" s="122"/>
      <c r="G79" s="40" t="s">
        <v>54</v>
      </c>
      <c r="H79" s="1">
        <v>1</v>
      </c>
      <c r="I79" s="42">
        <v>10.93</v>
      </c>
      <c r="J79" s="69">
        <v>10.93</v>
      </c>
    </row>
    <row r="80" spans="1:10" ht="24" customHeight="1" x14ac:dyDescent="0.25">
      <c r="A80" s="70" t="s">
        <v>149</v>
      </c>
      <c r="B80" s="3" t="s">
        <v>205</v>
      </c>
      <c r="C80" s="2" t="s">
        <v>20</v>
      </c>
      <c r="D80" s="2" t="s">
        <v>206</v>
      </c>
      <c r="E80" s="123" t="s">
        <v>148</v>
      </c>
      <c r="F80" s="123"/>
      <c r="G80" s="4" t="s">
        <v>22</v>
      </c>
      <c r="H80" s="5">
        <v>0.23899999999999999</v>
      </c>
      <c r="I80" s="6">
        <v>15.09</v>
      </c>
      <c r="J80" s="71">
        <v>3.6</v>
      </c>
    </row>
    <row r="81" spans="1:10" ht="24" customHeight="1" x14ac:dyDescent="0.25">
      <c r="A81" s="70" t="s">
        <v>149</v>
      </c>
      <c r="B81" s="3" t="s">
        <v>203</v>
      </c>
      <c r="C81" s="2" t="s">
        <v>20</v>
      </c>
      <c r="D81" s="2" t="s">
        <v>204</v>
      </c>
      <c r="E81" s="123" t="s">
        <v>148</v>
      </c>
      <c r="F81" s="123"/>
      <c r="G81" s="4" t="s">
        <v>22</v>
      </c>
      <c r="H81" s="5">
        <v>0.23899999999999999</v>
      </c>
      <c r="I81" s="6">
        <v>19.82</v>
      </c>
      <c r="J81" s="71">
        <v>4.7300000000000004</v>
      </c>
    </row>
    <row r="82" spans="1:10" ht="24" customHeight="1" x14ac:dyDescent="0.25">
      <c r="A82" s="72" t="s">
        <v>152</v>
      </c>
      <c r="B82" s="8" t="s">
        <v>212</v>
      </c>
      <c r="C82" s="7" t="s">
        <v>20</v>
      </c>
      <c r="D82" s="7" t="s">
        <v>213</v>
      </c>
      <c r="E82" s="124" t="s">
        <v>191</v>
      </c>
      <c r="F82" s="124"/>
      <c r="G82" s="9" t="s">
        <v>54</v>
      </c>
      <c r="H82" s="10">
        <v>1</v>
      </c>
      <c r="I82" s="11">
        <v>2.6</v>
      </c>
      <c r="J82" s="73">
        <v>2.6</v>
      </c>
    </row>
    <row r="83" spans="1:10" x14ac:dyDescent="0.25">
      <c r="A83" s="74"/>
      <c r="B83" s="75"/>
      <c r="C83" s="75"/>
      <c r="D83" s="75"/>
      <c r="E83" s="75" t="s">
        <v>167</v>
      </c>
      <c r="F83" s="76">
        <v>6.45</v>
      </c>
      <c r="G83" s="75" t="s">
        <v>168</v>
      </c>
      <c r="H83" s="76">
        <v>0</v>
      </c>
      <c r="I83" s="75" t="s">
        <v>169</v>
      </c>
      <c r="J83" s="77">
        <v>6.45</v>
      </c>
    </row>
    <row r="84" spans="1:10" x14ac:dyDescent="0.25">
      <c r="A84" s="74"/>
      <c r="B84" s="75"/>
      <c r="C84" s="75"/>
      <c r="D84" s="75"/>
      <c r="E84" s="75" t="s">
        <v>170</v>
      </c>
      <c r="F84" s="76">
        <v>3.17</v>
      </c>
      <c r="G84" s="75"/>
      <c r="H84" s="125" t="s">
        <v>171</v>
      </c>
      <c r="I84" s="125"/>
      <c r="J84" s="77">
        <v>14.1</v>
      </c>
    </row>
    <row r="85" spans="1:10" ht="30" customHeight="1" thickBot="1" x14ac:dyDescent="0.3">
      <c r="A85" s="66"/>
      <c r="B85" s="62"/>
      <c r="C85" s="62"/>
      <c r="D85" s="62"/>
      <c r="E85" s="62"/>
      <c r="F85" s="62"/>
      <c r="G85" s="62" t="s">
        <v>172</v>
      </c>
      <c r="H85" s="78">
        <v>4</v>
      </c>
      <c r="I85" s="62" t="s">
        <v>173</v>
      </c>
      <c r="J85" s="79">
        <v>56.4</v>
      </c>
    </row>
    <row r="86" spans="1:10" ht="0.9" customHeight="1" thickTop="1" x14ac:dyDescent="0.25">
      <c r="A86" s="80"/>
      <c r="B86" s="12"/>
      <c r="C86" s="12"/>
      <c r="D86" s="12"/>
      <c r="E86" s="12"/>
      <c r="F86" s="12"/>
      <c r="G86" s="12"/>
      <c r="H86" s="12"/>
      <c r="I86" s="12"/>
      <c r="J86" s="81"/>
    </row>
    <row r="87" spans="1:10" ht="18" customHeight="1" x14ac:dyDescent="0.25">
      <c r="A87" s="54" t="s">
        <v>55</v>
      </c>
      <c r="B87" s="36" t="s">
        <v>7</v>
      </c>
      <c r="C87" s="34" t="s">
        <v>8</v>
      </c>
      <c r="D87" s="34" t="s">
        <v>9</v>
      </c>
      <c r="E87" s="126" t="s">
        <v>146</v>
      </c>
      <c r="F87" s="126"/>
      <c r="G87" s="35" t="s">
        <v>10</v>
      </c>
      <c r="H87" s="36" t="s">
        <v>11</v>
      </c>
      <c r="I87" s="36" t="s">
        <v>12</v>
      </c>
      <c r="J87" s="55" t="s">
        <v>14</v>
      </c>
    </row>
    <row r="88" spans="1:10" ht="36" customHeight="1" x14ac:dyDescent="0.25">
      <c r="A88" s="57" t="s">
        <v>147</v>
      </c>
      <c r="B88" s="41" t="s">
        <v>56</v>
      </c>
      <c r="C88" s="39" t="s">
        <v>20</v>
      </c>
      <c r="D88" s="39" t="s">
        <v>57</v>
      </c>
      <c r="E88" s="122" t="s">
        <v>207</v>
      </c>
      <c r="F88" s="122"/>
      <c r="G88" s="40" t="s">
        <v>47</v>
      </c>
      <c r="H88" s="1">
        <v>1</v>
      </c>
      <c r="I88" s="42">
        <v>3.37</v>
      </c>
      <c r="J88" s="69">
        <v>3.37</v>
      </c>
    </row>
    <row r="89" spans="1:10" ht="24" customHeight="1" x14ac:dyDescent="0.25">
      <c r="A89" s="70" t="s">
        <v>149</v>
      </c>
      <c r="B89" s="3" t="s">
        <v>205</v>
      </c>
      <c r="C89" s="2" t="s">
        <v>20</v>
      </c>
      <c r="D89" s="2" t="s">
        <v>206</v>
      </c>
      <c r="E89" s="123" t="s">
        <v>148</v>
      </c>
      <c r="F89" s="123"/>
      <c r="G89" s="4" t="s">
        <v>22</v>
      </c>
      <c r="H89" s="5">
        <v>2.4E-2</v>
      </c>
      <c r="I89" s="6">
        <v>15.09</v>
      </c>
      <c r="J89" s="71">
        <v>0.36</v>
      </c>
    </row>
    <row r="90" spans="1:10" ht="24" customHeight="1" x14ac:dyDescent="0.25">
      <c r="A90" s="70" t="s">
        <v>149</v>
      </c>
      <c r="B90" s="3" t="s">
        <v>203</v>
      </c>
      <c r="C90" s="2" t="s">
        <v>20</v>
      </c>
      <c r="D90" s="2" t="s">
        <v>204</v>
      </c>
      <c r="E90" s="123" t="s">
        <v>148</v>
      </c>
      <c r="F90" s="123"/>
      <c r="G90" s="4" t="s">
        <v>22</v>
      </c>
      <c r="H90" s="5">
        <v>2.4E-2</v>
      </c>
      <c r="I90" s="6">
        <v>19.82</v>
      </c>
      <c r="J90" s="71">
        <v>0.47</v>
      </c>
    </row>
    <row r="91" spans="1:10" ht="48" customHeight="1" x14ac:dyDescent="0.25">
      <c r="A91" s="72" t="s">
        <v>152</v>
      </c>
      <c r="B91" s="8" t="s">
        <v>214</v>
      </c>
      <c r="C91" s="7" t="s">
        <v>20</v>
      </c>
      <c r="D91" s="7" t="s">
        <v>215</v>
      </c>
      <c r="E91" s="124" t="s">
        <v>191</v>
      </c>
      <c r="F91" s="124"/>
      <c r="G91" s="9" t="s">
        <v>47</v>
      </c>
      <c r="H91" s="10">
        <v>1.19</v>
      </c>
      <c r="I91" s="11">
        <v>2.12</v>
      </c>
      <c r="J91" s="73">
        <v>2.52</v>
      </c>
    </row>
    <row r="92" spans="1:10" ht="24" customHeight="1" x14ac:dyDescent="0.25">
      <c r="A92" s="72" t="s">
        <v>152</v>
      </c>
      <c r="B92" s="8" t="s">
        <v>216</v>
      </c>
      <c r="C92" s="7" t="s">
        <v>20</v>
      </c>
      <c r="D92" s="7" t="s">
        <v>217</v>
      </c>
      <c r="E92" s="124" t="s">
        <v>191</v>
      </c>
      <c r="F92" s="124"/>
      <c r="G92" s="9" t="s">
        <v>54</v>
      </c>
      <c r="H92" s="10">
        <v>8.9999999999999993E-3</v>
      </c>
      <c r="I92" s="11">
        <v>3.1</v>
      </c>
      <c r="J92" s="73">
        <v>0.02</v>
      </c>
    </row>
    <row r="93" spans="1:10" x14ac:dyDescent="0.25">
      <c r="A93" s="74"/>
      <c r="B93" s="75"/>
      <c r="C93" s="75"/>
      <c r="D93" s="75"/>
      <c r="E93" s="75" t="s">
        <v>167</v>
      </c>
      <c r="F93" s="76">
        <v>0.64</v>
      </c>
      <c r="G93" s="75" t="s">
        <v>168</v>
      </c>
      <c r="H93" s="76">
        <v>0</v>
      </c>
      <c r="I93" s="75" t="s">
        <v>169</v>
      </c>
      <c r="J93" s="77">
        <v>0.64</v>
      </c>
    </row>
    <row r="94" spans="1:10" x14ac:dyDescent="0.25">
      <c r="A94" s="74"/>
      <c r="B94" s="75"/>
      <c r="C94" s="75"/>
      <c r="D94" s="75"/>
      <c r="E94" s="75" t="s">
        <v>170</v>
      </c>
      <c r="F94" s="76">
        <v>0.97</v>
      </c>
      <c r="G94" s="75"/>
      <c r="H94" s="125" t="s">
        <v>171</v>
      </c>
      <c r="I94" s="125"/>
      <c r="J94" s="77">
        <v>4.34</v>
      </c>
    </row>
    <row r="95" spans="1:10" ht="30" customHeight="1" thickBot="1" x14ac:dyDescent="0.3">
      <c r="A95" s="66"/>
      <c r="B95" s="62"/>
      <c r="C95" s="62"/>
      <c r="D95" s="62"/>
      <c r="E95" s="62"/>
      <c r="F95" s="62"/>
      <c r="G95" s="62" t="s">
        <v>172</v>
      </c>
      <c r="H95" s="78">
        <v>80</v>
      </c>
      <c r="I95" s="62" t="s">
        <v>173</v>
      </c>
      <c r="J95" s="79">
        <v>347.2</v>
      </c>
    </row>
    <row r="96" spans="1:10" ht="0.9" customHeight="1" thickTop="1" x14ac:dyDescent="0.25">
      <c r="A96" s="80"/>
      <c r="B96" s="12"/>
      <c r="C96" s="12"/>
      <c r="D96" s="12"/>
      <c r="E96" s="12"/>
      <c r="F96" s="12"/>
      <c r="G96" s="12"/>
      <c r="H96" s="12"/>
      <c r="I96" s="12"/>
      <c r="J96" s="81"/>
    </row>
    <row r="97" spans="1:10" ht="18" customHeight="1" x14ac:dyDescent="0.25">
      <c r="A97" s="54" t="s">
        <v>58</v>
      </c>
      <c r="B97" s="36" t="s">
        <v>7</v>
      </c>
      <c r="C97" s="34" t="s">
        <v>8</v>
      </c>
      <c r="D97" s="34" t="s">
        <v>9</v>
      </c>
      <c r="E97" s="126" t="s">
        <v>146</v>
      </c>
      <c r="F97" s="126"/>
      <c r="G97" s="35" t="s">
        <v>10</v>
      </c>
      <c r="H97" s="36" t="s">
        <v>11</v>
      </c>
      <c r="I97" s="36" t="s">
        <v>12</v>
      </c>
      <c r="J97" s="55" t="s">
        <v>14</v>
      </c>
    </row>
    <row r="98" spans="1:10" ht="24" customHeight="1" x14ac:dyDescent="0.25">
      <c r="A98" s="57" t="s">
        <v>147</v>
      </c>
      <c r="B98" s="41" t="s">
        <v>59</v>
      </c>
      <c r="C98" s="39" t="s">
        <v>60</v>
      </c>
      <c r="D98" s="39" t="s">
        <v>61</v>
      </c>
      <c r="E98" s="122" t="s">
        <v>218</v>
      </c>
      <c r="F98" s="122"/>
      <c r="G98" s="40" t="s">
        <v>62</v>
      </c>
      <c r="H98" s="1">
        <v>1</v>
      </c>
      <c r="I98" s="42">
        <v>93.46</v>
      </c>
      <c r="J98" s="69">
        <v>93.46</v>
      </c>
    </row>
    <row r="99" spans="1:10" ht="24" customHeight="1" x14ac:dyDescent="0.25">
      <c r="A99" s="70" t="s">
        <v>149</v>
      </c>
      <c r="B99" s="3" t="s">
        <v>219</v>
      </c>
      <c r="C99" s="2" t="s">
        <v>60</v>
      </c>
      <c r="D99" s="2" t="s">
        <v>220</v>
      </c>
      <c r="E99" s="123" t="s">
        <v>221</v>
      </c>
      <c r="F99" s="123"/>
      <c r="G99" s="4" t="s">
        <v>222</v>
      </c>
      <c r="H99" s="5">
        <v>2</v>
      </c>
      <c r="I99" s="6">
        <v>2.91</v>
      </c>
      <c r="J99" s="71">
        <v>5.82</v>
      </c>
    </row>
    <row r="100" spans="1:10" ht="24" customHeight="1" x14ac:dyDescent="0.25">
      <c r="A100" s="70" t="s">
        <v>149</v>
      </c>
      <c r="B100" s="3" t="s">
        <v>223</v>
      </c>
      <c r="C100" s="2" t="s">
        <v>60</v>
      </c>
      <c r="D100" s="2" t="s">
        <v>224</v>
      </c>
      <c r="E100" s="123" t="s">
        <v>221</v>
      </c>
      <c r="F100" s="123"/>
      <c r="G100" s="4" t="s">
        <v>222</v>
      </c>
      <c r="H100" s="5">
        <v>1</v>
      </c>
      <c r="I100" s="6">
        <v>2.78</v>
      </c>
      <c r="J100" s="71">
        <v>2.78</v>
      </c>
    </row>
    <row r="101" spans="1:10" ht="24" customHeight="1" x14ac:dyDescent="0.25">
      <c r="A101" s="72" t="s">
        <v>152</v>
      </c>
      <c r="B101" s="8" t="s">
        <v>225</v>
      </c>
      <c r="C101" s="7" t="s">
        <v>60</v>
      </c>
      <c r="D101" s="7" t="s">
        <v>226</v>
      </c>
      <c r="E101" s="124" t="s">
        <v>191</v>
      </c>
      <c r="F101" s="124"/>
      <c r="G101" s="9" t="s">
        <v>62</v>
      </c>
      <c r="H101" s="10">
        <v>1</v>
      </c>
      <c r="I101" s="11">
        <v>6.8</v>
      </c>
      <c r="J101" s="73">
        <v>6.8</v>
      </c>
    </row>
    <row r="102" spans="1:10" ht="24" customHeight="1" x14ac:dyDescent="0.25">
      <c r="A102" s="72" t="s">
        <v>152</v>
      </c>
      <c r="B102" s="8" t="s">
        <v>227</v>
      </c>
      <c r="C102" s="7" t="s">
        <v>60</v>
      </c>
      <c r="D102" s="7" t="s">
        <v>228</v>
      </c>
      <c r="E102" s="124" t="s">
        <v>191</v>
      </c>
      <c r="F102" s="124"/>
      <c r="G102" s="9" t="s">
        <v>229</v>
      </c>
      <c r="H102" s="10">
        <v>6</v>
      </c>
      <c r="I102" s="11">
        <v>3.3</v>
      </c>
      <c r="J102" s="73">
        <v>19.8</v>
      </c>
    </row>
    <row r="103" spans="1:10" ht="24" customHeight="1" x14ac:dyDescent="0.25">
      <c r="A103" s="72" t="s">
        <v>152</v>
      </c>
      <c r="B103" s="8" t="s">
        <v>230</v>
      </c>
      <c r="C103" s="7" t="s">
        <v>60</v>
      </c>
      <c r="D103" s="7" t="s">
        <v>231</v>
      </c>
      <c r="E103" s="124" t="s">
        <v>191</v>
      </c>
      <c r="F103" s="124"/>
      <c r="G103" s="9" t="s">
        <v>62</v>
      </c>
      <c r="H103" s="10">
        <v>1</v>
      </c>
      <c r="I103" s="11">
        <v>22.59</v>
      </c>
      <c r="J103" s="73">
        <v>22.59</v>
      </c>
    </row>
    <row r="104" spans="1:10" ht="24" customHeight="1" x14ac:dyDescent="0.25">
      <c r="A104" s="72" t="s">
        <v>152</v>
      </c>
      <c r="B104" s="8" t="s">
        <v>232</v>
      </c>
      <c r="C104" s="7" t="s">
        <v>20</v>
      </c>
      <c r="D104" s="7" t="s">
        <v>233</v>
      </c>
      <c r="E104" s="124" t="s">
        <v>155</v>
      </c>
      <c r="F104" s="124"/>
      <c r="G104" s="9" t="s">
        <v>22</v>
      </c>
      <c r="H104" s="10">
        <v>1</v>
      </c>
      <c r="I104" s="11">
        <v>15.45</v>
      </c>
      <c r="J104" s="73">
        <v>15.45</v>
      </c>
    </row>
    <row r="105" spans="1:10" ht="24" customHeight="1" x14ac:dyDescent="0.25">
      <c r="A105" s="72" t="s">
        <v>152</v>
      </c>
      <c r="B105" s="8" t="s">
        <v>234</v>
      </c>
      <c r="C105" s="7" t="s">
        <v>20</v>
      </c>
      <c r="D105" s="7" t="s">
        <v>235</v>
      </c>
      <c r="E105" s="124" t="s">
        <v>155</v>
      </c>
      <c r="F105" s="124"/>
      <c r="G105" s="9" t="s">
        <v>22</v>
      </c>
      <c r="H105" s="10">
        <v>2</v>
      </c>
      <c r="I105" s="11">
        <v>10.11</v>
      </c>
      <c r="J105" s="73">
        <v>20.22</v>
      </c>
    </row>
    <row r="106" spans="1:10" x14ac:dyDescent="0.25">
      <c r="A106" s="74"/>
      <c r="B106" s="75"/>
      <c r="C106" s="75"/>
      <c r="D106" s="75"/>
      <c r="E106" s="75" t="s">
        <v>167</v>
      </c>
      <c r="F106" s="76">
        <v>35.67</v>
      </c>
      <c r="G106" s="75" t="s">
        <v>168</v>
      </c>
      <c r="H106" s="76">
        <v>0</v>
      </c>
      <c r="I106" s="75" t="s">
        <v>169</v>
      </c>
      <c r="J106" s="77">
        <v>35.67</v>
      </c>
    </row>
    <row r="107" spans="1:10" x14ac:dyDescent="0.25">
      <c r="A107" s="74"/>
      <c r="B107" s="75"/>
      <c r="C107" s="75"/>
      <c r="D107" s="75"/>
      <c r="E107" s="75" t="s">
        <v>170</v>
      </c>
      <c r="F107" s="76">
        <v>27.16</v>
      </c>
      <c r="G107" s="75"/>
      <c r="H107" s="125" t="s">
        <v>171</v>
      </c>
      <c r="I107" s="125"/>
      <c r="J107" s="77">
        <v>120.62</v>
      </c>
    </row>
    <row r="108" spans="1:10" ht="30" customHeight="1" thickBot="1" x14ac:dyDescent="0.3">
      <c r="A108" s="66"/>
      <c r="B108" s="62"/>
      <c r="C108" s="62"/>
      <c r="D108" s="62"/>
      <c r="E108" s="62"/>
      <c r="F108" s="62"/>
      <c r="G108" s="62" t="s">
        <v>172</v>
      </c>
      <c r="H108" s="78">
        <v>6</v>
      </c>
      <c r="I108" s="62" t="s">
        <v>173</v>
      </c>
      <c r="J108" s="79">
        <v>723.72</v>
      </c>
    </row>
    <row r="109" spans="1:10" ht="0.9" customHeight="1" thickTop="1" x14ac:dyDescent="0.25">
      <c r="A109" s="80"/>
      <c r="B109" s="12"/>
      <c r="C109" s="12"/>
      <c r="D109" s="12"/>
      <c r="E109" s="12"/>
      <c r="F109" s="12"/>
      <c r="G109" s="12"/>
      <c r="H109" s="12"/>
      <c r="I109" s="12"/>
      <c r="J109" s="81"/>
    </row>
    <row r="110" spans="1:10" ht="18" customHeight="1" x14ac:dyDescent="0.25">
      <c r="A110" s="54" t="s">
        <v>63</v>
      </c>
      <c r="B110" s="36" t="s">
        <v>7</v>
      </c>
      <c r="C110" s="34" t="s">
        <v>8</v>
      </c>
      <c r="D110" s="34" t="s">
        <v>9</v>
      </c>
      <c r="E110" s="126" t="s">
        <v>146</v>
      </c>
      <c r="F110" s="126"/>
      <c r="G110" s="35" t="s">
        <v>10</v>
      </c>
      <c r="H110" s="36" t="s">
        <v>11</v>
      </c>
      <c r="I110" s="36" t="s">
        <v>12</v>
      </c>
      <c r="J110" s="55" t="s">
        <v>14</v>
      </c>
    </row>
    <row r="111" spans="1:10" ht="48" customHeight="1" x14ac:dyDescent="0.25">
      <c r="A111" s="57" t="s">
        <v>147</v>
      </c>
      <c r="B111" s="41" t="s">
        <v>64</v>
      </c>
      <c r="C111" s="39" t="s">
        <v>20</v>
      </c>
      <c r="D111" s="39" t="s">
        <v>65</v>
      </c>
      <c r="E111" s="122" t="s">
        <v>207</v>
      </c>
      <c r="F111" s="122"/>
      <c r="G111" s="40" t="s">
        <v>54</v>
      </c>
      <c r="H111" s="1">
        <v>1</v>
      </c>
      <c r="I111" s="42">
        <v>181.55</v>
      </c>
      <c r="J111" s="69">
        <v>181.55</v>
      </c>
    </row>
    <row r="112" spans="1:10" ht="36" customHeight="1" x14ac:dyDescent="0.25">
      <c r="A112" s="70" t="s">
        <v>149</v>
      </c>
      <c r="B112" s="3" t="s">
        <v>236</v>
      </c>
      <c r="C112" s="2" t="s">
        <v>20</v>
      </c>
      <c r="D112" s="2" t="s">
        <v>237</v>
      </c>
      <c r="E112" s="123" t="s">
        <v>207</v>
      </c>
      <c r="F112" s="123"/>
      <c r="G112" s="4" t="s">
        <v>47</v>
      </c>
      <c r="H112" s="5">
        <v>2</v>
      </c>
      <c r="I112" s="6">
        <v>4.1900000000000004</v>
      </c>
      <c r="J112" s="71">
        <v>8.3800000000000008</v>
      </c>
    </row>
    <row r="113" spans="1:10" ht="36" customHeight="1" x14ac:dyDescent="0.25">
      <c r="A113" s="70" t="s">
        <v>149</v>
      </c>
      <c r="B113" s="3" t="s">
        <v>238</v>
      </c>
      <c r="C113" s="2" t="s">
        <v>20</v>
      </c>
      <c r="D113" s="2" t="s">
        <v>239</v>
      </c>
      <c r="E113" s="123" t="s">
        <v>207</v>
      </c>
      <c r="F113" s="123"/>
      <c r="G113" s="4" t="s">
        <v>47</v>
      </c>
      <c r="H113" s="5">
        <v>2.2000000000000002</v>
      </c>
      <c r="I113" s="6">
        <v>6.02</v>
      </c>
      <c r="J113" s="71">
        <v>13.24</v>
      </c>
    </row>
    <row r="114" spans="1:10" ht="36" customHeight="1" x14ac:dyDescent="0.25">
      <c r="A114" s="70" t="s">
        <v>149</v>
      </c>
      <c r="B114" s="3" t="s">
        <v>240</v>
      </c>
      <c r="C114" s="2" t="s">
        <v>20</v>
      </c>
      <c r="D114" s="2" t="s">
        <v>241</v>
      </c>
      <c r="E114" s="123" t="s">
        <v>207</v>
      </c>
      <c r="F114" s="123"/>
      <c r="G114" s="4" t="s">
        <v>47</v>
      </c>
      <c r="H114" s="5">
        <v>12.6</v>
      </c>
      <c r="I114" s="6">
        <v>2.3199999999999998</v>
      </c>
      <c r="J114" s="71">
        <v>29.23</v>
      </c>
    </row>
    <row r="115" spans="1:10" ht="36" customHeight="1" x14ac:dyDescent="0.25">
      <c r="A115" s="70" t="s">
        <v>149</v>
      </c>
      <c r="B115" s="3" t="s">
        <v>242</v>
      </c>
      <c r="C115" s="2" t="s">
        <v>20</v>
      </c>
      <c r="D115" s="2" t="s">
        <v>243</v>
      </c>
      <c r="E115" s="123" t="s">
        <v>207</v>
      </c>
      <c r="F115" s="123"/>
      <c r="G115" s="4" t="s">
        <v>47</v>
      </c>
      <c r="H115" s="5">
        <v>12.6</v>
      </c>
      <c r="I115" s="6">
        <v>3.41</v>
      </c>
      <c r="J115" s="71">
        <v>42.96</v>
      </c>
    </row>
    <row r="116" spans="1:10" ht="24" customHeight="1" x14ac:dyDescent="0.25">
      <c r="A116" s="70" t="s">
        <v>149</v>
      </c>
      <c r="B116" s="3" t="s">
        <v>244</v>
      </c>
      <c r="C116" s="2" t="s">
        <v>20</v>
      </c>
      <c r="D116" s="2" t="s">
        <v>245</v>
      </c>
      <c r="E116" s="123" t="s">
        <v>207</v>
      </c>
      <c r="F116" s="123"/>
      <c r="G116" s="4" t="s">
        <v>54</v>
      </c>
      <c r="H116" s="5">
        <v>0.375</v>
      </c>
      <c r="I116" s="6">
        <v>9</v>
      </c>
      <c r="J116" s="71">
        <v>3.37</v>
      </c>
    </row>
    <row r="117" spans="1:10" ht="36" customHeight="1" x14ac:dyDescent="0.25">
      <c r="A117" s="70" t="s">
        <v>149</v>
      </c>
      <c r="B117" s="3" t="s">
        <v>246</v>
      </c>
      <c r="C117" s="2" t="s">
        <v>20</v>
      </c>
      <c r="D117" s="2" t="s">
        <v>247</v>
      </c>
      <c r="E117" s="123" t="s">
        <v>207</v>
      </c>
      <c r="F117" s="123"/>
      <c r="G117" s="4" t="s">
        <v>54</v>
      </c>
      <c r="H117" s="5">
        <v>1</v>
      </c>
      <c r="I117" s="6">
        <v>11.27</v>
      </c>
      <c r="J117" s="71">
        <v>11.27</v>
      </c>
    </row>
    <row r="118" spans="1:10" ht="36" customHeight="1" x14ac:dyDescent="0.25">
      <c r="A118" s="70" t="s">
        <v>149</v>
      </c>
      <c r="B118" s="3" t="s">
        <v>248</v>
      </c>
      <c r="C118" s="2" t="s">
        <v>20</v>
      </c>
      <c r="D118" s="2" t="s">
        <v>249</v>
      </c>
      <c r="E118" s="123" t="s">
        <v>207</v>
      </c>
      <c r="F118" s="123"/>
      <c r="G118" s="4" t="s">
        <v>54</v>
      </c>
      <c r="H118" s="5">
        <v>1</v>
      </c>
      <c r="I118" s="6">
        <v>38.18</v>
      </c>
      <c r="J118" s="71">
        <v>38.18</v>
      </c>
    </row>
    <row r="119" spans="1:10" ht="24" customHeight="1" x14ac:dyDescent="0.25">
      <c r="A119" s="70" t="s">
        <v>149</v>
      </c>
      <c r="B119" s="3" t="s">
        <v>45</v>
      </c>
      <c r="C119" s="2" t="s">
        <v>20</v>
      </c>
      <c r="D119" s="2" t="s">
        <v>46</v>
      </c>
      <c r="E119" s="123" t="s">
        <v>202</v>
      </c>
      <c r="F119" s="123"/>
      <c r="G119" s="4" t="s">
        <v>47</v>
      </c>
      <c r="H119" s="5">
        <v>2.2000000000000002</v>
      </c>
      <c r="I119" s="6">
        <v>4.79</v>
      </c>
      <c r="J119" s="71">
        <v>10.53</v>
      </c>
    </row>
    <row r="120" spans="1:10" ht="24" customHeight="1" x14ac:dyDescent="0.25">
      <c r="A120" s="70" t="s">
        <v>149</v>
      </c>
      <c r="B120" s="3" t="s">
        <v>250</v>
      </c>
      <c r="C120" s="2" t="s">
        <v>20</v>
      </c>
      <c r="D120" s="2" t="s">
        <v>251</v>
      </c>
      <c r="E120" s="123" t="s">
        <v>202</v>
      </c>
      <c r="F120" s="123"/>
      <c r="G120" s="4" t="s">
        <v>54</v>
      </c>
      <c r="H120" s="5">
        <v>1</v>
      </c>
      <c r="I120" s="6">
        <v>3.08</v>
      </c>
      <c r="J120" s="71">
        <v>3.08</v>
      </c>
    </row>
    <row r="121" spans="1:10" ht="36" customHeight="1" x14ac:dyDescent="0.25">
      <c r="A121" s="70" t="s">
        <v>149</v>
      </c>
      <c r="B121" s="3" t="s">
        <v>252</v>
      </c>
      <c r="C121" s="2" t="s">
        <v>20</v>
      </c>
      <c r="D121" s="2" t="s">
        <v>253</v>
      </c>
      <c r="E121" s="123" t="s">
        <v>202</v>
      </c>
      <c r="F121" s="123"/>
      <c r="G121" s="4" t="s">
        <v>47</v>
      </c>
      <c r="H121" s="5">
        <v>2.2000000000000002</v>
      </c>
      <c r="I121" s="6">
        <v>9.69</v>
      </c>
      <c r="J121" s="71">
        <v>21.31</v>
      </c>
    </row>
    <row r="122" spans="1:10" x14ac:dyDescent="0.25">
      <c r="A122" s="74"/>
      <c r="B122" s="75"/>
      <c r="C122" s="75"/>
      <c r="D122" s="75"/>
      <c r="E122" s="75" t="s">
        <v>167</v>
      </c>
      <c r="F122" s="76">
        <v>80.900000000000006</v>
      </c>
      <c r="G122" s="75" t="s">
        <v>168</v>
      </c>
      <c r="H122" s="76">
        <v>0</v>
      </c>
      <c r="I122" s="75" t="s">
        <v>169</v>
      </c>
      <c r="J122" s="77">
        <v>80.900000000000006</v>
      </c>
    </row>
    <row r="123" spans="1:10" x14ac:dyDescent="0.25">
      <c r="A123" s="74"/>
      <c r="B123" s="75"/>
      <c r="C123" s="75"/>
      <c r="D123" s="75"/>
      <c r="E123" s="75" t="s">
        <v>170</v>
      </c>
      <c r="F123" s="76">
        <v>52.77</v>
      </c>
      <c r="G123" s="75"/>
      <c r="H123" s="125" t="s">
        <v>171</v>
      </c>
      <c r="I123" s="125"/>
      <c r="J123" s="77">
        <v>234.32</v>
      </c>
    </row>
    <row r="124" spans="1:10" ht="30" customHeight="1" thickBot="1" x14ac:dyDescent="0.3">
      <c r="A124" s="66"/>
      <c r="B124" s="62"/>
      <c r="C124" s="62"/>
      <c r="D124" s="62"/>
      <c r="E124" s="62"/>
      <c r="F124" s="62"/>
      <c r="G124" s="62" t="s">
        <v>172</v>
      </c>
      <c r="H124" s="78">
        <v>20</v>
      </c>
      <c r="I124" s="62" t="s">
        <v>173</v>
      </c>
      <c r="J124" s="79">
        <v>4686.3999999999996</v>
      </c>
    </row>
    <row r="125" spans="1:10" ht="0.9" customHeight="1" thickTop="1" x14ac:dyDescent="0.25">
      <c r="A125" s="80"/>
      <c r="B125" s="12"/>
      <c r="C125" s="12"/>
      <c r="D125" s="12"/>
      <c r="E125" s="12"/>
      <c r="F125" s="12"/>
      <c r="G125" s="12"/>
      <c r="H125" s="12"/>
      <c r="I125" s="12"/>
      <c r="J125" s="81"/>
    </row>
    <row r="126" spans="1:10" ht="18" customHeight="1" x14ac:dyDescent="0.25">
      <c r="A126" s="54" t="s">
        <v>66</v>
      </c>
      <c r="B126" s="36" t="s">
        <v>7</v>
      </c>
      <c r="C126" s="34" t="s">
        <v>8</v>
      </c>
      <c r="D126" s="34" t="s">
        <v>9</v>
      </c>
      <c r="E126" s="126" t="s">
        <v>146</v>
      </c>
      <c r="F126" s="126"/>
      <c r="G126" s="35" t="s">
        <v>10</v>
      </c>
      <c r="H126" s="36" t="s">
        <v>11</v>
      </c>
      <c r="I126" s="36" t="s">
        <v>12</v>
      </c>
      <c r="J126" s="55" t="s">
        <v>14</v>
      </c>
    </row>
    <row r="127" spans="1:10" ht="36" customHeight="1" x14ac:dyDescent="0.25">
      <c r="A127" s="57" t="s">
        <v>147</v>
      </c>
      <c r="B127" s="41" t="s">
        <v>67</v>
      </c>
      <c r="C127" s="39" t="s">
        <v>20</v>
      </c>
      <c r="D127" s="39" t="s">
        <v>68</v>
      </c>
      <c r="E127" s="122" t="s">
        <v>207</v>
      </c>
      <c r="F127" s="122"/>
      <c r="G127" s="40" t="s">
        <v>54</v>
      </c>
      <c r="H127" s="1">
        <v>1</v>
      </c>
      <c r="I127" s="42">
        <v>136.78</v>
      </c>
      <c r="J127" s="69">
        <v>136.78</v>
      </c>
    </row>
    <row r="128" spans="1:10" ht="36" customHeight="1" x14ac:dyDescent="0.25">
      <c r="A128" s="70" t="s">
        <v>149</v>
      </c>
      <c r="B128" s="3" t="s">
        <v>236</v>
      </c>
      <c r="C128" s="2" t="s">
        <v>20</v>
      </c>
      <c r="D128" s="2" t="s">
        <v>237</v>
      </c>
      <c r="E128" s="123" t="s">
        <v>207</v>
      </c>
      <c r="F128" s="123"/>
      <c r="G128" s="4" t="s">
        <v>47</v>
      </c>
      <c r="H128" s="5">
        <v>2</v>
      </c>
      <c r="I128" s="6">
        <v>4.1900000000000004</v>
      </c>
      <c r="J128" s="71">
        <v>8.3800000000000008</v>
      </c>
    </row>
    <row r="129" spans="1:10" ht="36" customHeight="1" x14ac:dyDescent="0.25">
      <c r="A129" s="70" t="s">
        <v>149</v>
      </c>
      <c r="B129" s="3" t="s">
        <v>238</v>
      </c>
      <c r="C129" s="2" t="s">
        <v>20</v>
      </c>
      <c r="D129" s="2" t="s">
        <v>239</v>
      </c>
      <c r="E129" s="123" t="s">
        <v>207</v>
      </c>
      <c r="F129" s="123"/>
      <c r="G129" s="4" t="s">
        <v>47</v>
      </c>
      <c r="H129" s="5">
        <v>2.2000000000000002</v>
      </c>
      <c r="I129" s="6">
        <v>6.02</v>
      </c>
      <c r="J129" s="71">
        <v>13.24</v>
      </c>
    </row>
    <row r="130" spans="1:10" ht="36" customHeight="1" x14ac:dyDescent="0.25">
      <c r="A130" s="70" t="s">
        <v>149</v>
      </c>
      <c r="B130" s="3" t="s">
        <v>242</v>
      </c>
      <c r="C130" s="2" t="s">
        <v>20</v>
      </c>
      <c r="D130" s="2" t="s">
        <v>243</v>
      </c>
      <c r="E130" s="123" t="s">
        <v>207</v>
      </c>
      <c r="F130" s="123"/>
      <c r="G130" s="4" t="s">
        <v>47</v>
      </c>
      <c r="H130" s="5">
        <v>12.6</v>
      </c>
      <c r="I130" s="6">
        <v>3.41</v>
      </c>
      <c r="J130" s="71">
        <v>42.96</v>
      </c>
    </row>
    <row r="131" spans="1:10" ht="24" customHeight="1" x14ac:dyDescent="0.25">
      <c r="A131" s="70" t="s">
        <v>149</v>
      </c>
      <c r="B131" s="3" t="s">
        <v>244</v>
      </c>
      <c r="C131" s="2" t="s">
        <v>20</v>
      </c>
      <c r="D131" s="2" t="s">
        <v>245</v>
      </c>
      <c r="E131" s="123" t="s">
        <v>207</v>
      </c>
      <c r="F131" s="123"/>
      <c r="G131" s="4" t="s">
        <v>54</v>
      </c>
      <c r="H131" s="5">
        <v>0.375</v>
      </c>
      <c r="I131" s="6">
        <v>9</v>
      </c>
      <c r="J131" s="71">
        <v>3.37</v>
      </c>
    </row>
    <row r="132" spans="1:10" ht="36" customHeight="1" x14ac:dyDescent="0.25">
      <c r="A132" s="70" t="s">
        <v>149</v>
      </c>
      <c r="B132" s="3" t="s">
        <v>246</v>
      </c>
      <c r="C132" s="2" t="s">
        <v>20</v>
      </c>
      <c r="D132" s="2" t="s">
        <v>247</v>
      </c>
      <c r="E132" s="123" t="s">
        <v>207</v>
      </c>
      <c r="F132" s="123"/>
      <c r="G132" s="4" t="s">
        <v>54</v>
      </c>
      <c r="H132" s="5">
        <v>1</v>
      </c>
      <c r="I132" s="6">
        <v>11.27</v>
      </c>
      <c r="J132" s="71">
        <v>11.27</v>
      </c>
    </row>
    <row r="133" spans="1:10" ht="36" customHeight="1" x14ac:dyDescent="0.25">
      <c r="A133" s="70" t="s">
        <v>149</v>
      </c>
      <c r="B133" s="3" t="s">
        <v>254</v>
      </c>
      <c r="C133" s="2" t="s">
        <v>20</v>
      </c>
      <c r="D133" s="2" t="s">
        <v>255</v>
      </c>
      <c r="E133" s="123" t="s">
        <v>207</v>
      </c>
      <c r="F133" s="123"/>
      <c r="G133" s="4" t="s">
        <v>54</v>
      </c>
      <c r="H133" s="5">
        <v>1</v>
      </c>
      <c r="I133" s="6">
        <v>22.64</v>
      </c>
      <c r="J133" s="71">
        <v>22.64</v>
      </c>
    </row>
    <row r="134" spans="1:10" ht="24" customHeight="1" x14ac:dyDescent="0.25">
      <c r="A134" s="70" t="s">
        <v>149</v>
      </c>
      <c r="B134" s="3" t="s">
        <v>45</v>
      </c>
      <c r="C134" s="2" t="s">
        <v>20</v>
      </c>
      <c r="D134" s="2" t="s">
        <v>46</v>
      </c>
      <c r="E134" s="123" t="s">
        <v>202</v>
      </c>
      <c r="F134" s="123"/>
      <c r="G134" s="4" t="s">
        <v>47</v>
      </c>
      <c r="H134" s="5">
        <v>2.2000000000000002</v>
      </c>
      <c r="I134" s="6">
        <v>4.79</v>
      </c>
      <c r="J134" s="71">
        <v>10.53</v>
      </c>
    </row>
    <row r="135" spans="1:10" ht="24" customHeight="1" x14ac:dyDescent="0.25">
      <c r="A135" s="70" t="s">
        <v>149</v>
      </c>
      <c r="B135" s="3" t="s">
        <v>250</v>
      </c>
      <c r="C135" s="2" t="s">
        <v>20</v>
      </c>
      <c r="D135" s="2" t="s">
        <v>251</v>
      </c>
      <c r="E135" s="123" t="s">
        <v>202</v>
      </c>
      <c r="F135" s="123"/>
      <c r="G135" s="4" t="s">
        <v>54</v>
      </c>
      <c r="H135" s="5">
        <v>1</v>
      </c>
      <c r="I135" s="6">
        <v>3.08</v>
      </c>
      <c r="J135" s="71">
        <v>3.08</v>
      </c>
    </row>
    <row r="136" spans="1:10" ht="36" customHeight="1" x14ac:dyDescent="0.25">
      <c r="A136" s="70" t="s">
        <v>149</v>
      </c>
      <c r="B136" s="3" t="s">
        <v>252</v>
      </c>
      <c r="C136" s="2" t="s">
        <v>20</v>
      </c>
      <c r="D136" s="2" t="s">
        <v>253</v>
      </c>
      <c r="E136" s="123" t="s">
        <v>202</v>
      </c>
      <c r="F136" s="123"/>
      <c r="G136" s="4" t="s">
        <v>47</v>
      </c>
      <c r="H136" s="5">
        <v>2.2000000000000002</v>
      </c>
      <c r="I136" s="6">
        <v>9.69</v>
      </c>
      <c r="J136" s="71">
        <v>21.31</v>
      </c>
    </row>
    <row r="137" spans="1:10" x14ac:dyDescent="0.25">
      <c r="A137" s="74"/>
      <c r="B137" s="75"/>
      <c r="C137" s="75"/>
      <c r="D137" s="75"/>
      <c r="E137" s="75" t="s">
        <v>167</v>
      </c>
      <c r="F137" s="76">
        <v>66.17</v>
      </c>
      <c r="G137" s="75" t="s">
        <v>168</v>
      </c>
      <c r="H137" s="76">
        <v>0</v>
      </c>
      <c r="I137" s="75" t="s">
        <v>169</v>
      </c>
      <c r="J137" s="77">
        <v>66.17</v>
      </c>
    </row>
    <row r="138" spans="1:10" x14ac:dyDescent="0.25">
      <c r="A138" s="74"/>
      <c r="B138" s="75"/>
      <c r="C138" s="75"/>
      <c r="D138" s="75"/>
      <c r="E138" s="75" t="s">
        <v>170</v>
      </c>
      <c r="F138" s="76">
        <v>39.76</v>
      </c>
      <c r="G138" s="75"/>
      <c r="H138" s="125" t="s">
        <v>171</v>
      </c>
      <c r="I138" s="125"/>
      <c r="J138" s="77">
        <v>176.54</v>
      </c>
    </row>
    <row r="139" spans="1:10" ht="30" customHeight="1" thickBot="1" x14ac:dyDescent="0.3">
      <c r="A139" s="66"/>
      <c r="B139" s="62"/>
      <c r="C139" s="62"/>
      <c r="D139" s="62"/>
      <c r="E139" s="62"/>
      <c r="F139" s="62"/>
      <c r="G139" s="62" t="s">
        <v>172</v>
      </c>
      <c r="H139" s="78">
        <v>14</v>
      </c>
      <c r="I139" s="62" t="s">
        <v>173</v>
      </c>
      <c r="J139" s="79">
        <v>2471.56</v>
      </c>
    </row>
    <row r="140" spans="1:10" ht="0.9" customHeight="1" thickTop="1" x14ac:dyDescent="0.25">
      <c r="A140" s="80"/>
      <c r="B140" s="12"/>
      <c r="C140" s="12"/>
      <c r="D140" s="12"/>
      <c r="E140" s="12"/>
      <c r="F140" s="12"/>
      <c r="G140" s="12"/>
      <c r="H140" s="12"/>
      <c r="I140" s="12"/>
      <c r="J140" s="81"/>
    </row>
    <row r="141" spans="1:10" ht="18" customHeight="1" x14ac:dyDescent="0.25">
      <c r="A141" s="54" t="s">
        <v>69</v>
      </c>
      <c r="B141" s="36" t="s">
        <v>7</v>
      </c>
      <c r="C141" s="34" t="s">
        <v>8</v>
      </c>
      <c r="D141" s="34" t="s">
        <v>9</v>
      </c>
      <c r="E141" s="126" t="s">
        <v>146</v>
      </c>
      <c r="F141" s="126"/>
      <c r="G141" s="35" t="s">
        <v>10</v>
      </c>
      <c r="H141" s="36" t="s">
        <v>11</v>
      </c>
      <c r="I141" s="36" t="s">
        <v>12</v>
      </c>
      <c r="J141" s="55" t="s">
        <v>14</v>
      </c>
    </row>
    <row r="142" spans="1:10" ht="24" customHeight="1" x14ac:dyDescent="0.25">
      <c r="A142" s="57" t="s">
        <v>147</v>
      </c>
      <c r="B142" s="41" t="s">
        <v>70</v>
      </c>
      <c r="C142" s="39" t="s">
        <v>20</v>
      </c>
      <c r="D142" s="39" t="s">
        <v>71</v>
      </c>
      <c r="E142" s="122" t="s">
        <v>202</v>
      </c>
      <c r="F142" s="122"/>
      <c r="G142" s="40" t="s">
        <v>47</v>
      </c>
      <c r="H142" s="1">
        <v>1</v>
      </c>
      <c r="I142" s="42">
        <v>4.93</v>
      </c>
      <c r="J142" s="69">
        <v>4.93</v>
      </c>
    </row>
    <row r="143" spans="1:10" ht="24" customHeight="1" x14ac:dyDescent="0.25">
      <c r="A143" s="70" t="s">
        <v>149</v>
      </c>
      <c r="B143" s="3" t="s">
        <v>256</v>
      </c>
      <c r="C143" s="2" t="s">
        <v>20</v>
      </c>
      <c r="D143" s="2" t="s">
        <v>257</v>
      </c>
      <c r="E143" s="123" t="s">
        <v>148</v>
      </c>
      <c r="F143" s="123"/>
      <c r="G143" s="4" t="s">
        <v>22</v>
      </c>
      <c r="H143" s="5">
        <v>1.6E-2</v>
      </c>
      <c r="I143" s="6">
        <v>14.59</v>
      </c>
      <c r="J143" s="71">
        <v>0.23</v>
      </c>
    </row>
    <row r="144" spans="1:10" ht="24" customHeight="1" x14ac:dyDescent="0.25">
      <c r="A144" s="70" t="s">
        <v>149</v>
      </c>
      <c r="B144" s="3" t="s">
        <v>258</v>
      </c>
      <c r="C144" s="2" t="s">
        <v>20</v>
      </c>
      <c r="D144" s="2" t="s">
        <v>259</v>
      </c>
      <c r="E144" s="123" t="s">
        <v>148</v>
      </c>
      <c r="F144" s="123"/>
      <c r="G144" s="4" t="s">
        <v>22</v>
      </c>
      <c r="H144" s="5">
        <v>1.6E-2</v>
      </c>
      <c r="I144" s="6">
        <v>19.149999999999999</v>
      </c>
      <c r="J144" s="71">
        <v>0.3</v>
      </c>
    </row>
    <row r="145" spans="1:10" ht="24" customHeight="1" x14ac:dyDescent="0.25">
      <c r="A145" s="72" t="s">
        <v>152</v>
      </c>
      <c r="B145" s="8" t="s">
        <v>260</v>
      </c>
      <c r="C145" s="7" t="s">
        <v>20</v>
      </c>
      <c r="D145" s="7" t="s">
        <v>261</v>
      </c>
      <c r="E145" s="124" t="s">
        <v>191</v>
      </c>
      <c r="F145" s="124"/>
      <c r="G145" s="9" t="s">
        <v>47</v>
      </c>
      <c r="H145" s="10">
        <v>1.0609999999999999</v>
      </c>
      <c r="I145" s="11">
        <v>4.1500000000000004</v>
      </c>
      <c r="J145" s="73">
        <v>4.4000000000000004</v>
      </c>
    </row>
    <row r="146" spans="1:10" x14ac:dyDescent="0.25">
      <c r="A146" s="74"/>
      <c r="B146" s="75"/>
      <c r="C146" s="75"/>
      <c r="D146" s="75"/>
      <c r="E146" s="75" t="s">
        <v>167</v>
      </c>
      <c r="F146" s="76">
        <v>0.42</v>
      </c>
      <c r="G146" s="75" t="s">
        <v>168</v>
      </c>
      <c r="H146" s="76">
        <v>0</v>
      </c>
      <c r="I146" s="75" t="s">
        <v>169</v>
      </c>
      <c r="J146" s="77">
        <v>0.42</v>
      </c>
    </row>
    <row r="147" spans="1:10" x14ac:dyDescent="0.25">
      <c r="A147" s="74"/>
      <c r="B147" s="75"/>
      <c r="C147" s="75"/>
      <c r="D147" s="75"/>
      <c r="E147" s="75" t="s">
        <v>170</v>
      </c>
      <c r="F147" s="76">
        <v>1.43</v>
      </c>
      <c r="G147" s="75"/>
      <c r="H147" s="125" t="s">
        <v>171</v>
      </c>
      <c r="I147" s="125"/>
      <c r="J147" s="77">
        <v>6.36</v>
      </c>
    </row>
    <row r="148" spans="1:10" ht="30" customHeight="1" thickBot="1" x14ac:dyDescent="0.3">
      <c r="A148" s="66"/>
      <c r="B148" s="62"/>
      <c r="C148" s="62"/>
      <c r="D148" s="62"/>
      <c r="E148" s="62"/>
      <c r="F148" s="62"/>
      <c r="G148" s="62" t="s">
        <v>172</v>
      </c>
      <c r="H148" s="78">
        <v>4.0199999999999996</v>
      </c>
      <c r="I148" s="62" t="s">
        <v>173</v>
      </c>
      <c r="J148" s="79">
        <v>25.56</v>
      </c>
    </row>
    <row r="149" spans="1:10" ht="0.9" customHeight="1" thickTop="1" x14ac:dyDescent="0.25">
      <c r="A149" s="80"/>
      <c r="B149" s="12"/>
      <c r="C149" s="12"/>
      <c r="D149" s="12"/>
      <c r="E149" s="12"/>
      <c r="F149" s="12"/>
      <c r="G149" s="12"/>
      <c r="H149" s="12"/>
      <c r="I149" s="12"/>
      <c r="J149" s="81"/>
    </row>
    <row r="150" spans="1:10" ht="18" customHeight="1" x14ac:dyDescent="0.25">
      <c r="A150" s="54" t="s">
        <v>72</v>
      </c>
      <c r="B150" s="36" t="s">
        <v>7</v>
      </c>
      <c r="C150" s="34" t="s">
        <v>8</v>
      </c>
      <c r="D150" s="34" t="s">
        <v>9</v>
      </c>
      <c r="E150" s="126" t="s">
        <v>146</v>
      </c>
      <c r="F150" s="126"/>
      <c r="G150" s="35" t="s">
        <v>10</v>
      </c>
      <c r="H150" s="36" t="s">
        <v>11</v>
      </c>
      <c r="I150" s="36" t="s">
        <v>12</v>
      </c>
      <c r="J150" s="55" t="s">
        <v>14</v>
      </c>
    </row>
    <row r="151" spans="1:10" ht="36" customHeight="1" x14ac:dyDescent="0.25">
      <c r="A151" s="57" t="s">
        <v>147</v>
      </c>
      <c r="B151" s="41" t="s">
        <v>73</v>
      </c>
      <c r="C151" s="39" t="s">
        <v>20</v>
      </c>
      <c r="D151" s="39" t="s">
        <v>74</v>
      </c>
      <c r="E151" s="122" t="s">
        <v>202</v>
      </c>
      <c r="F151" s="122"/>
      <c r="G151" s="40" t="s">
        <v>54</v>
      </c>
      <c r="H151" s="1">
        <v>1</v>
      </c>
      <c r="I151" s="42">
        <v>9.3800000000000008</v>
      </c>
      <c r="J151" s="69">
        <v>9.3800000000000008</v>
      </c>
    </row>
    <row r="152" spans="1:10" ht="24" customHeight="1" x14ac:dyDescent="0.25">
      <c r="A152" s="70" t="s">
        <v>149</v>
      </c>
      <c r="B152" s="3" t="s">
        <v>258</v>
      </c>
      <c r="C152" s="2" t="s">
        <v>20</v>
      </c>
      <c r="D152" s="2" t="s">
        <v>259</v>
      </c>
      <c r="E152" s="123" t="s">
        <v>148</v>
      </c>
      <c r="F152" s="123"/>
      <c r="G152" s="4" t="s">
        <v>22</v>
      </c>
      <c r="H152" s="5">
        <v>0.15</v>
      </c>
      <c r="I152" s="6">
        <v>19.149999999999999</v>
      </c>
      <c r="J152" s="71">
        <v>2.87</v>
      </c>
    </row>
    <row r="153" spans="1:10" ht="24" customHeight="1" x14ac:dyDescent="0.25">
      <c r="A153" s="70" t="s">
        <v>149</v>
      </c>
      <c r="B153" s="3" t="s">
        <v>256</v>
      </c>
      <c r="C153" s="2" t="s">
        <v>20</v>
      </c>
      <c r="D153" s="2" t="s">
        <v>257</v>
      </c>
      <c r="E153" s="123" t="s">
        <v>148</v>
      </c>
      <c r="F153" s="123"/>
      <c r="G153" s="4" t="s">
        <v>22</v>
      </c>
      <c r="H153" s="5">
        <v>0.15</v>
      </c>
      <c r="I153" s="6">
        <v>14.59</v>
      </c>
      <c r="J153" s="71">
        <v>2.1800000000000002</v>
      </c>
    </row>
    <row r="154" spans="1:10" ht="24" customHeight="1" x14ac:dyDescent="0.25">
      <c r="A154" s="72" t="s">
        <v>152</v>
      </c>
      <c r="B154" s="8" t="s">
        <v>262</v>
      </c>
      <c r="C154" s="7" t="s">
        <v>20</v>
      </c>
      <c r="D154" s="7" t="s">
        <v>263</v>
      </c>
      <c r="E154" s="124" t="s">
        <v>191</v>
      </c>
      <c r="F154" s="124"/>
      <c r="G154" s="9" t="s">
        <v>54</v>
      </c>
      <c r="H154" s="10">
        <v>7.0000000000000001E-3</v>
      </c>
      <c r="I154" s="11">
        <v>58.71</v>
      </c>
      <c r="J154" s="73">
        <v>0.41</v>
      </c>
    </row>
    <row r="155" spans="1:10" ht="24" customHeight="1" x14ac:dyDescent="0.25">
      <c r="A155" s="72" t="s">
        <v>152</v>
      </c>
      <c r="B155" s="8" t="s">
        <v>264</v>
      </c>
      <c r="C155" s="7" t="s">
        <v>20</v>
      </c>
      <c r="D155" s="7" t="s">
        <v>265</v>
      </c>
      <c r="E155" s="124" t="s">
        <v>191</v>
      </c>
      <c r="F155" s="124"/>
      <c r="G155" s="9" t="s">
        <v>54</v>
      </c>
      <c r="H155" s="10">
        <v>1</v>
      </c>
      <c r="I155" s="11">
        <v>3.43</v>
      </c>
      <c r="J155" s="73">
        <v>3.43</v>
      </c>
    </row>
    <row r="156" spans="1:10" ht="24" customHeight="1" x14ac:dyDescent="0.25">
      <c r="A156" s="72" t="s">
        <v>152</v>
      </c>
      <c r="B156" s="8" t="s">
        <v>266</v>
      </c>
      <c r="C156" s="7" t="s">
        <v>20</v>
      </c>
      <c r="D156" s="7" t="s">
        <v>267</v>
      </c>
      <c r="E156" s="124" t="s">
        <v>191</v>
      </c>
      <c r="F156" s="124"/>
      <c r="G156" s="9" t="s">
        <v>54</v>
      </c>
      <c r="H156" s="10">
        <v>0.05</v>
      </c>
      <c r="I156" s="11">
        <v>1.86</v>
      </c>
      <c r="J156" s="73">
        <v>0.09</v>
      </c>
    </row>
    <row r="157" spans="1:10" ht="24" customHeight="1" x14ac:dyDescent="0.25">
      <c r="A157" s="72" t="s">
        <v>152</v>
      </c>
      <c r="B157" s="8" t="s">
        <v>268</v>
      </c>
      <c r="C157" s="7" t="s">
        <v>20</v>
      </c>
      <c r="D157" s="7" t="s">
        <v>269</v>
      </c>
      <c r="E157" s="124" t="s">
        <v>191</v>
      </c>
      <c r="F157" s="124"/>
      <c r="G157" s="9" t="s">
        <v>54</v>
      </c>
      <c r="H157" s="10">
        <v>8.0000000000000002E-3</v>
      </c>
      <c r="I157" s="11">
        <v>50.99</v>
      </c>
      <c r="J157" s="73">
        <v>0.4</v>
      </c>
    </row>
    <row r="158" spans="1:10" x14ac:dyDescent="0.25">
      <c r="A158" s="74"/>
      <c r="B158" s="75"/>
      <c r="C158" s="75"/>
      <c r="D158" s="75"/>
      <c r="E158" s="75" t="s">
        <v>167</v>
      </c>
      <c r="F158" s="76">
        <v>4</v>
      </c>
      <c r="G158" s="75" t="s">
        <v>168</v>
      </c>
      <c r="H158" s="76">
        <v>0</v>
      </c>
      <c r="I158" s="75" t="s">
        <v>169</v>
      </c>
      <c r="J158" s="77">
        <v>4</v>
      </c>
    </row>
    <row r="159" spans="1:10" x14ac:dyDescent="0.25">
      <c r="A159" s="74"/>
      <c r="B159" s="75"/>
      <c r="C159" s="75"/>
      <c r="D159" s="75"/>
      <c r="E159" s="75" t="s">
        <v>170</v>
      </c>
      <c r="F159" s="76">
        <v>2.72</v>
      </c>
      <c r="G159" s="75"/>
      <c r="H159" s="125" t="s">
        <v>171</v>
      </c>
      <c r="I159" s="125"/>
      <c r="J159" s="77">
        <v>12.1</v>
      </c>
    </row>
    <row r="160" spans="1:10" ht="30" customHeight="1" thickBot="1" x14ac:dyDescent="0.3">
      <c r="A160" s="66"/>
      <c r="B160" s="62"/>
      <c r="C160" s="62"/>
      <c r="D160" s="62"/>
      <c r="E160" s="62"/>
      <c r="F160" s="62"/>
      <c r="G160" s="62" t="s">
        <v>172</v>
      </c>
      <c r="H160" s="78">
        <v>2</v>
      </c>
      <c r="I160" s="62" t="s">
        <v>173</v>
      </c>
      <c r="J160" s="79">
        <v>24.2</v>
      </c>
    </row>
    <row r="161" spans="1:10" ht="0.9" customHeight="1" thickTop="1" x14ac:dyDescent="0.25">
      <c r="A161" s="80"/>
      <c r="B161" s="12"/>
      <c r="C161" s="12"/>
      <c r="D161" s="12"/>
      <c r="E161" s="12"/>
      <c r="F161" s="12"/>
      <c r="G161" s="12"/>
      <c r="H161" s="12"/>
      <c r="I161" s="12"/>
      <c r="J161" s="81"/>
    </row>
    <row r="162" spans="1:10" ht="24" customHeight="1" x14ac:dyDescent="0.25">
      <c r="A162" s="56" t="s">
        <v>75</v>
      </c>
      <c r="B162" s="37"/>
      <c r="C162" s="37"/>
      <c r="D162" s="37" t="s">
        <v>76</v>
      </c>
      <c r="E162" s="37"/>
      <c r="F162" s="127"/>
      <c r="G162" s="127"/>
      <c r="H162" s="38"/>
      <c r="I162" s="37"/>
      <c r="J162" s="68">
        <v>29360.83</v>
      </c>
    </row>
    <row r="163" spans="1:10" ht="18" customHeight="1" x14ac:dyDescent="0.25">
      <c r="A163" s="54" t="s">
        <v>77</v>
      </c>
      <c r="B163" s="36" t="s">
        <v>7</v>
      </c>
      <c r="C163" s="34" t="s">
        <v>8</v>
      </c>
      <c r="D163" s="34" t="s">
        <v>9</v>
      </c>
      <c r="E163" s="126" t="s">
        <v>146</v>
      </c>
      <c r="F163" s="126"/>
      <c r="G163" s="35" t="s">
        <v>10</v>
      </c>
      <c r="H163" s="36" t="s">
        <v>11</v>
      </c>
      <c r="I163" s="36" t="s">
        <v>12</v>
      </c>
      <c r="J163" s="55" t="s">
        <v>14</v>
      </c>
    </row>
    <row r="164" spans="1:10" ht="36" customHeight="1" x14ac:dyDescent="0.25">
      <c r="A164" s="57" t="s">
        <v>147</v>
      </c>
      <c r="B164" s="41" t="s">
        <v>78</v>
      </c>
      <c r="C164" s="39" t="s">
        <v>20</v>
      </c>
      <c r="D164" s="39" t="s">
        <v>79</v>
      </c>
      <c r="E164" s="122" t="s">
        <v>270</v>
      </c>
      <c r="F164" s="122"/>
      <c r="G164" s="40" t="s">
        <v>41</v>
      </c>
      <c r="H164" s="1">
        <v>1</v>
      </c>
      <c r="I164" s="42">
        <v>180.32</v>
      </c>
      <c r="J164" s="69">
        <v>180.32</v>
      </c>
    </row>
    <row r="165" spans="1:10" ht="24" customHeight="1" x14ac:dyDescent="0.25">
      <c r="A165" s="70" t="s">
        <v>149</v>
      </c>
      <c r="B165" s="3" t="s">
        <v>271</v>
      </c>
      <c r="C165" s="2" t="s">
        <v>20</v>
      </c>
      <c r="D165" s="2" t="s">
        <v>272</v>
      </c>
      <c r="E165" s="123" t="s">
        <v>148</v>
      </c>
      <c r="F165" s="123"/>
      <c r="G165" s="4" t="s">
        <v>22</v>
      </c>
      <c r="H165" s="5">
        <v>1.37</v>
      </c>
      <c r="I165" s="6">
        <v>21.45</v>
      </c>
      <c r="J165" s="71">
        <v>29.38</v>
      </c>
    </row>
    <row r="166" spans="1:10" ht="24" customHeight="1" x14ac:dyDescent="0.25">
      <c r="A166" s="70" t="s">
        <v>149</v>
      </c>
      <c r="B166" s="3" t="s">
        <v>185</v>
      </c>
      <c r="C166" s="2" t="s">
        <v>20</v>
      </c>
      <c r="D166" s="2" t="s">
        <v>186</v>
      </c>
      <c r="E166" s="123" t="s">
        <v>148</v>
      </c>
      <c r="F166" s="123"/>
      <c r="G166" s="4" t="s">
        <v>22</v>
      </c>
      <c r="H166" s="5">
        <v>0.48</v>
      </c>
      <c r="I166" s="6">
        <v>14.11</v>
      </c>
      <c r="J166" s="71">
        <v>6.77</v>
      </c>
    </row>
    <row r="167" spans="1:10" ht="24" customHeight="1" x14ac:dyDescent="0.25">
      <c r="A167" s="72" t="s">
        <v>152</v>
      </c>
      <c r="B167" s="8" t="s">
        <v>273</v>
      </c>
      <c r="C167" s="7" t="s">
        <v>20</v>
      </c>
      <c r="D167" s="7" t="s">
        <v>274</v>
      </c>
      <c r="E167" s="124" t="s">
        <v>191</v>
      </c>
      <c r="F167" s="124"/>
      <c r="G167" s="9" t="s">
        <v>275</v>
      </c>
      <c r="H167" s="10">
        <v>11.206</v>
      </c>
      <c r="I167" s="11">
        <v>1.47</v>
      </c>
      <c r="J167" s="73">
        <v>16.47</v>
      </c>
    </row>
    <row r="168" spans="1:10" ht="24" customHeight="1" x14ac:dyDescent="0.25">
      <c r="A168" s="72" t="s">
        <v>152</v>
      </c>
      <c r="B168" s="8" t="s">
        <v>276</v>
      </c>
      <c r="C168" s="7" t="s">
        <v>20</v>
      </c>
      <c r="D168" s="7" t="s">
        <v>277</v>
      </c>
      <c r="E168" s="124" t="s">
        <v>191</v>
      </c>
      <c r="F168" s="124"/>
      <c r="G168" s="9" t="s">
        <v>41</v>
      </c>
      <c r="H168" s="10">
        <v>1.45</v>
      </c>
      <c r="I168" s="11">
        <v>87.73</v>
      </c>
      <c r="J168" s="73">
        <v>127.2</v>
      </c>
    </row>
    <row r="169" spans="1:10" ht="24" customHeight="1" x14ac:dyDescent="0.25">
      <c r="A169" s="72" t="s">
        <v>152</v>
      </c>
      <c r="B169" s="8" t="s">
        <v>278</v>
      </c>
      <c r="C169" s="7" t="s">
        <v>20</v>
      </c>
      <c r="D169" s="7" t="s">
        <v>279</v>
      </c>
      <c r="E169" s="124" t="s">
        <v>191</v>
      </c>
      <c r="F169" s="124"/>
      <c r="G169" s="9" t="s">
        <v>275</v>
      </c>
      <c r="H169" s="10">
        <v>0.18</v>
      </c>
      <c r="I169" s="11">
        <v>2.81</v>
      </c>
      <c r="J169" s="73">
        <v>0.5</v>
      </c>
    </row>
    <row r="170" spans="1:10" x14ac:dyDescent="0.25">
      <c r="A170" s="74"/>
      <c r="B170" s="75"/>
      <c r="C170" s="75"/>
      <c r="D170" s="75"/>
      <c r="E170" s="75" t="s">
        <v>167</v>
      </c>
      <c r="F170" s="76">
        <v>28.88</v>
      </c>
      <c r="G170" s="75" t="s">
        <v>168</v>
      </c>
      <c r="H170" s="76">
        <v>0</v>
      </c>
      <c r="I170" s="75" t="s">
        <v>169</v>
      </c>
      <c r="J170" s="77">
        <v>28.88</v>
      </c>
    </row>
    <row r="171" spans="1:10" x14ac:dyDescent="0.25">
      <c r="A171" s="74"/>
      <c r="B171" s="75"/>
      <c r="C171" s="75"/>
      <c r="D171" s="75"/>
      <c r="E171" s="75" t="s">
        <v>170</v>
      </c>
      <c r="F171" s="76">
        <v>52.41</v>
      </c>
      <c r="G171" s="75"/>
      <c r="H171" s="125" t="s">
        <v>171</v>
      </c>
      <c r="I171" s="125"/>
      <c r="J171" s="77">
        <v>232.73</v>
      </c>
    </row>
    <row r="172" spans="1:10" ht="30" customHeight="1" thickBot="1" x14ac:dyDescent="0.3">
      <c r="A172" s="66"/>
      <c r="B172" s="62"/>
      <c r="C172" s="62"/>
      <c r="D172" s="62"/>
      <c r="E172" s="62"/>
      <c r="F172" s="62"/>
      <c r="G172" s="62" t="s">
        <v>172</v>
      </c>
      <c r="H172" s="78">
        <v>85.98</v>
      </c>
      <c r="I172" s="62" t="s">
        <v>173</v>
      </c>
      <c r="J172" s="79">
        <v>20010.12</v>
      </c>
    </row>
    <row r="173" spans="1:10" ht="0.9" customHeight="1" thickTop="1" x14ac:dyDescent="0.25">
      <c r="A173" s="80"/>
      <c r="B173" s="12"/>
      <c r="C173" s="12"/>
      <c r="D173" s="12"/>
      <c r="E173" s="12"/>
      <c r="F173" s="12"/>
      <c r="G173" s="12"/>
      <c r="H173" s="12"/>
      <c r="I173" s="12"/>
      <c r="J173" s="81"/>
    </row>
    <row r="174" spans="1:10" ht="18" customHeight="1" x14ac:dyDescent="0.25">
      <c r="A174" s="54" t="s">
        <v>80</v>
      </c>
      <c r="B174" s="36" t="s">
        <v>7</v>
      </c>
      <c r="C174" s="34" t="s">
        <v>8</v>
      </c>
      <c r="D174" s="34" t="s">
        <v>9</v>
      </c>
      <c r="E174" s="126" t="s">
        <v>146</v>
      </c>
      <c r="F174" s="126"/>
      <c r="G174" s="35" t="s">
        <v>10</v>
      </c>
      <c r="H174" s="36" t="s">
        <v>11</v>
      </c>
      <c r="I174" s="36" t="s">
        <v>12</v>
      </c>
      <c r="J174" s="55" t="s">
        <v>14</v>
      </c>
    </row>
    <row r="175" spans="1:10" ht="24" customHeight="1" x14ac:dyDescent="0.25">
      <c r="A175" s="57" t="s">
        <v>147</v>
      </c>
      <c r="B175" s="41" t="s">
        <v>81</v>
      </c>
      <c r="C175" s="39" t="s">
        <v>82</v>
      </c>
      <c r="D175" s="39" t="s">
        <v>83</v>
      </c>
      <c r="E175" s="122" t="s">
        <v>187</v>
      </c>
      <c r="F175" s="122"/>
      <c r="G175" s="40" t="s">
        <v>41</v>
      </c>
      <c r="H175" s="1">
        <v>1</v>
      </c>
      <c r="I175" s="42">
        <v>10.25</v>
      </c>
      <c r="J175" s="69">
        <v>10.25</v>
      </c>
    </row>
    <row r="176" spans="1:10" ht="24" customHeight="1" x14ac:dyDescent="0.25">
      <c r="A176" s="70" t="s">
        <v>149</v>
      </c>
      <c r="B176" s="3" t="s">
        <v>280</v>
      </c>
      <c r="C176" s="2" t="s">
        <v>82</v>
      </c>
      <c r="D176" s="2" t="s">
        <v>281</v>
      </c>
      <c r="E176" s="123" t="s">
        <v>187</v>
      </c>
      <c r="F176" s="123"/>
      <c r="G176" s="4" t="s">
        <v>282</v>
      </c>
      <c r="H176" s="5">
        <v>0.1309524</v>
      </c>
      <c r="I176" s="6">
        <v>14.1</v>
      </c>
      <c r="J176" s="71">
        <v>1.84</v>
      </c>
    </row>
    <row r="177" spans="1:10" ht="24" customHeight="1" x14ac:dyDescent="0.25">
      <c r="A177" s="70" t="s">
        <v>149</v>
      </c>
      <c r="B177" s="3" t="s">
        <v>283</v>
      </c>
      <c r="C177" s="2" t="s">
        <v>82</v>
      </c>
      <c r="D177" s="2" t="s">
        <v>284</v>
      </c>
      <c r="E177" s="123" t="s">
        <v>187</v>
      </c>
      <c r="F177" s="123"/>
      <c r="G177" s="4" t="s">
        <v>282</v>
      </c>
      <c r="H177" s="5">
        <v>0.26190479999999999</v>
      </c>
      <c r="I177" s="6">
        <v>20.63</v>
      </c>
      <c r="J177" s="71">
        <v>5.4</v>
      </c>
    </row>
    <row r="178" spans="1:10" ht="24" customHeight="1" x14ac:dyDescent="0.25">
      <c r="A178" s="72" t="s">
        <v>152</v>
      </c>
      <c r="B178" s="8" t="s">
        <v>285</v>
      </c>
      <c r="C178" s="7" t="s">
        <v>82</v>
      </c>
      <c r="D178" s="7" t="s">
        <v>286</v>
      </c>
      <c r="E178" s="124" t="s">
        <v>191</v>
      </c>
      <c r="F178" s="124"/>
      <c r="G178" s="9" t="s">
        <v>62</v>
      </c>
      <c r="H178" s="10">
        <v>0.06</v>
      </c>
      <c r="I178" s="11">
        <v>1.86</v>
      </c>
      <c r="J178" s="73">
        <v>0.11</v>
      </c>
    </row>
    <row r="179" spans="1:10" ht="24" customHeight="1" x14ac:dyDescent="0.25">
      <c r="A179" s="72" t="s">
        <v>152</v>
      </c>
      <c r="B179" s="8" t="s">
        <v>287</v>
      </c>
      <c r="C179" s="7" t="s">
        <v>82</v>
      </c>
      <c r="D179" s="7" t="s">
        <v>288</v>
      </c>
      <c r="E179" s="124" t="s">
        <v>191</v>
      </c>
      <c r="F179" s="124"/>
      <c r="G179" s="9" t="s">
        <v>289</v>
      </c>
      <c r="H179" s="10">
        <v>0.56675989999999998</v>
      </c>
      <c r="I179" s="11">
        <v>5.12</v>
      </c>
      <c r="J179" s="73">
        <v>2.9</v>
      </c>
    </row>
    <row r="180" spans="1:10" x14ac:dyDescent="0.25">
      <c r="A180" s="74"/>
      <c r="B180" s="75"/>
      <c r="C180" s="75"/>
      <c r="D180" s="75"/>
      <c r="E180" s="75" t="s">
        <v>167</v>
      </c>
      <c r="F180" s="76">
        <v>5.36</v>
      </c>
      <c r="G180" s="75" t="s">
        <v>168</v>
      </c>
      <c r="H180" s="76">
        <v>0</v>
      </c>
      <c r="I180" s="75" t="s">
        <v>169</v>
      </c>
      <c r="J180" s="77">
        <v>5.36</v>
      </c>
    </row>
    <row r="181" spans="1:10" x14ac:dyDescent="0.25">
      <c r="A181" s="74"/>
      <c r="B181" s="75"/>
      <c r="C181" s="75"/>
      <c r="D181" s="75"/>
      <c r="E181" s="75" t="s">
        <v>170</v>
      </c>
      <c r="F181" s="76">
        <v>2.97</v>
      </c>
      <c r="G181" s="75"/>
      <c r="H181" s="125" t="s">
        <v>171</v>
      </c>
      <c r="I181" s="125"/>
      <c r="J181" s="77">
        <v>13.22</v>
      </c>
    </row>
    <row r="182" spans="1:10" ht="30" customHeight="1" thickBot="1" x14ac:dyDescent="0.3">
      <c r="A182" s="66"/>
      <c r="B182" s="62"/>
      <c r="C182" s="62"/>
      <c r="D182" s="62"/>
      <c r="E182" s="62"/>
      <c r="F182" s="62"/>
      <c r="G182" s="62" t="s">
        <v>172</v>
      </c>
      <c r="H182" s="78">
        <v>122.22</v>
      </c>
      <c r="I182" s="62" t="s">
        <v>173</v>
      </c>
      <c r="J182" s="79">
        <v>1615.74</v>
      </c>
    </row>
    <row r="183" spans="1:10" ht="0.9" customHeight="1" thickTop="1" x14ac:dyDescent="0.25">
      <c r="A183" s="80"/>
      <c r="B183" s="12"/>
      <c r="C183" s="12"/>
      <c r="D183" s="12"/>
      <c r="E183" s="12"/>
      <c r="F183" s="12"/>
      <c r="G183" s="12"/>
      <c r="H183" s="12"/>
      <c r="I183" s="12"/>
      <c r="J183" s="81"/>
    </row>
    <row r="184" spans="1:10" ht="18" customHeight="1" x14ac:dyDescent="0.25">
      <c r="A184" s="54" t="s">
        <v>84</v>
      </c>
      <c r="B184" s="36" t="s">
        <v>7</v>
      </c>
      <c r="C184" s="34" t="s">
        <v>8</v>
      </c>
      <c r="D184" s="34" t="s">
        <v>9</v>
      </c>
      <c r="E184" s="126" t="s">
        <v>146</v>
      </c>
      <c r="F184" s="126"/>
      <c r="G184" s="35" t="s">
        <v>10</v>
      </c>
      <c r="H184" s="36" t="s">
        <v>11</v>
      </c>
      <c r="I184" s="36" t="s">
        <v>12</v>
      </c>
      <c r="J184" s="55" t="s">
        <v>14</v>
      </c>
    </row>
    <row r="185" spans="1:10" ht="24" customHeight="1" x14ac:dyDescent="0.25">
      <c r="A185" s="57" t="s">
        <v>147</v>
      </c>
      <c r="B185" s="41" t="s">
        <v>85</v>
      </c>
      <c r="C185" s="39" t="s">
        <v>20</v>
      </c>
      <c r="D185" s="39" t="s">
        <v>86</v>
      </c>
      <c r="E185" s="122" t="s">
        <v>290</v>
      </c>
      <c r="F185" s="122"/>
      <c r="G185" s="40" t="s">
        <v>41</v>
      </c>
      <c r="H185" s="1">
        <v>1</v>
      </c>
      <c r="I185" s="42">
        <v>11.13</v>
      </c>
      <c r="J185" s="69">
        <v>11.13</v>
      </c>
    </row>
    <row r="186" spans="1:10" ht="24" customHeight="1" x14ac:dyDescent="0.25">
      <c r="A186" s="70" t="s">
        <v>149</v>
      </c>
      <c r="B186" s="3" t="s">
        <v>185</v>
      </c>
      <c r="C186" s="2" t="s">
        <v>20</v>
      </c>
      <c r="D186" s="2" t="s">
        <v>186</v>
      </c>
      <c r="E186" s="123" t="s">
        <v>148</v>
      </c>
      <c r="F186" s="123"/>
      <c r="G186" s="4" t="s">
        <v>22</v>
      </c>
      <c r="H186" s="5">
        <v>6.9000000000000006E-2</v>
      </c>
      <c r="I186" s="6">
        <v>14.11</v>
      </c>
      <c r="J186" s="71">
        <v>0.97</v>
      </c>
    </row>
    <row r="187" spans="1:10" ht="24" customHeight="1" x14ac:dyDescent="0.25">
      <c r="A187" s="70" t="s">
        <v>149</v>
      </c>
      <c r="B187" s="3" t="s">
        <v>291</v>
      </c>
      <c r="C187" s="2" t="s">
        <v>20</v>
      </c>
      <c r="D187" s="2" t="s">
        <v>284</v>
      </c>
      <c r="E187" s="123" t="s">
        <v>148</v>
      </c>
      <c r="F187" s="123"/>
      <c r="G187" s="4" t="s">
        <v>22</v>
      </c>
      <c r="H187" s="5">
        <v>0.187</v>
      </c>
      <c r="I187" s="6">
        <v>20.64</v>
      </c>
      <c r="J187" s="71">
        <v>3.85</v>
      </c>
    </row>
    <row r="188" spans="1:10" ht="24" customHeight="1" x14ac:dyDescent="0.25">
      <c r="A188" s="72" t="s">
        <v>152</v>
      </c>
      <c r="B188" s="8" t="s">
        <v>292</v>
      </c>
      <c r="C188" s="7" t="s">
        <v>20</v>
      </c>
      <c r="D188" s="7" t="s">
        <v>293</v>
      </c>
      <c r="E188" s="124" t="s">
        <v>191</v>
      </c>
      <c r="F188" s="124"/>
      <c r="G188" s="9" t="s">
        <v>294</v>
      </c>
      <c r="H188" s="10">
        <v>0.33</v>
      </c>
      <c r="I188" s="11">
        <v>19.149999999999999</v>
      </c>
      <c r="J188" s="73">
        <v>6.31</v>
      </c>
    </row>
    <row r="189" spans="1:10" x14ac:dyDescent="0.25">
      <c r="A189" s="74"/>
      <c r="B189" s="75"/>
      <c r="C189" s="75"/>
      <c r="D189" s="75"/>
      <c r="E189" s="75" t="s">
        <v>167</v>
      </c>
      <c r="F189" s="76">
        <v>3.61</v>
      </c>
      <c r="G189" s="75" t="s">
        <v>168</v>
      </c>
      <c r="H189" s="76">
        <v>0</v>
      </c>
      <c r="I189" s="75" t="s">
        <v>169</v>
      </c>
      <c r="J189" s="77">
        <v>3.61</v>
      </c>
    </row>
    <row r="190" spans="1:10" x14ac:dyDescent="0.25">
      <c r="A190" s="74"/>
      <c r="B190" s="75"/>
      <c r="C190" s="75"/>
      <c r="D190" s="75"/>
      <c r="E190" s="75" t="s">
        <v>170</v>
      </c>
      <c r="F190" s="76">
        <v>3.23</v>
      </c>
      <c r="G190" s="75"/>
      <c r="H190" s="125" t="s">
        <v>171</v>
      </c>
      <c r="I190" s="125"/>
      <c r="J190" s="77">
        <v>14.36</v>
      </c>
    </row>
    <row r="191" spans="1:10" ht="30" customHeight="1" thickBot="1" x14ac:dyDescent="0.3">
      <c r="A191" s="66"/>
      <c r="B191" s="62"/>
      <c r="C191" s="62"/>
      <c r="D191" s="62"/>
      <c r="E191" s="62"/>
      <c r="F191" s="62"/>
      <c r="G191" s="62" t="s">
        <v>172</v>
      </c>
      <c r="H191" s="78">
        <v>122.22</v>
      </c>
      <c r="I191" s="62" t="s">
        <v>173</v>
      </c>
      <c r="J191" s="79">
        <v>1755.07</v>
      </c>
    </row>
    <row r="192" spans="1:10" ht="0.9" customHeight="1" thickTop="1" x14ac:dyDescent="0.25">
      <c r="A192" s="80"/>
      <c r="B192" s="12"/>
      <c r="C192" s="12"/>
      <c r="D192" s="12"/>
      <c r="E192" s="12"/>
      <c r="F192" s="12"/>
      <c r="G192" s="12"/>
      <c r="H192" s="12"/>
      <c r="I192" s="12"/>
      <c r="J192" s="81"/>
    </row>
    <row r="193" spans="1:10" ht="18" customHeight="1" x14ac:dyDescent="0.25">
      <c r="A193" s="54" t="s">
        <v>87</v>
      </c>
      <c r="B193" s="36" t="s">
        <v>7</v>
      </c>
      <c r="C193" s="34" t="s">
        <v>8</v>
      </c>
      <c r="D193" s="34" t="s">
        <v>9</v>
      </c>
      <c r="E193" s="126" t="s">
        <v>146</v>
      </c>
      <c r="F193" s="126"/>
      <c r="G193" s="35" t="s">
        <v>10</v>
      </c>
      <c r="H193" s="36" t="s">
        <v>11</v>
      </c>
      <c r="I193" s="36" t="s">
        <v>12</v>
      </c>
      <c r="J193" s="55" t="s">
        <v>14</v>
      </c>
    </row>
    <row r="194" spans="1:10" ht="24" customHeight="1" x14ac:dyDescent="0.25">
      <c r="A194" s="57" t="s">
        <v>147</v>
      </c>
      <c r="B194" s="41" t="s">
        <v>88</v>
      </c>
      <c r="C194" s="39" t="s">
        <v>20</v>
      </c>
      <c r="D194" s="39" t="s">
        <v>89</v>
      </c>
      <c r="E194" s="122" t="s">
        <v>295</v>
      </c>
      <c r="F194" s="122"/>
      <c r="G194" s="40" t="s">
        <v>41</v>
      </c>
      <c r="H194" s="1">
        <v>1</v>
      </c>
      <c r="I194" s="42">
        <v>28.53</v>
      </c>
      <c r="J194" s="69">
        <v>28.53</v>
      </c>
    </row>
    <row r="195" spans="1:10" ht="24" customHeight="1" x14ac:dyDescent="0.25">
      <c r="A195" s="70" t="s">
        <v>149</v>
      </c>
      <c r="B195" s="3" t="s">
        <v>296</v>
      </c>
      <c r="C195" s="2" t="s">
        <v>20</v>
      </c>
      <c r="D195" s="2" t="s">
        <v>297</v>
      </c>
      <c r="E195" s="123" t="s">
        <v>148</v>
      </c>
      <c r="F195" s="123"/>
      <c r="G195" s="4" t="s">
        <v>22</v>
      </c>
      <c r="H195" s="5">
        <v>0.63129999999999997</v>
      </c>
      <c r="I195" s="6">
        <v>19.510000000000002</v>
      </c>
      <c r="J195" s="71">
        <v>12.31</v>
      </c>
    </row>
    <row r="196" spans="1:10" ht="24" customHeight="1" x14ac:dyDescent="0.25">
      <c r="A196" s="70" t="s">
        <v>149</v>
      </c>
      <c r="B196" s="3" t="s">
        <v>185</v>
      </c>
      <c r="C196" s="2" t="s">
        <v>20</v>
      </c>
      <c r="D196" s="2" t="s">
        <v>186</v>
      </c>
      <c r="E196" s="123" t="s">
        <v>148</v>
      </c>
      <c r="F196" s="123"/>
      <c r="G196" s="4" t="s">
        <v>22</v>
      </c>
      <c r="H196" s="5">
        <v>0.31559999999999999</v>
      </c>
      <c r="I196" s="6">
        <v>14.11</v>
      </c>
      <c r="J196" s="71">
        <v>4.45</v>
      </c>
    </row>
    <row r="197" spans="1:10" ht="24" customHeight="1" x14ac:dyDescent="0.25">
      <c r="A197" s="72" t="s">
        <v>152</v>
      </c>
      <c r="B197" s="8" t="s">
        <v>298</v>
      </c>
      <c r="C197" s="7" t="s">
        <v>20</v>
      </c>
      <c r="D197" s="7" t="s">
        <v>299</v>
      </c>
      <c r="E197" s="124" t="s">
        <v>191</v>
      </c>
      <c r="F197" s="124"/>
      <c r="G197" s="9" t="s">
        <v>275</v>
      </c>
      <c r="H197" s="10">
        <v>2.5000000000000001E-2</v>
      </c>
      <c r="I197" s="11">
        <v>31.38</v>
      </c>
      <c r="J197" s="73">
        <v>0.78</v>
      </c>
    </row>
    <row r="198" spans="1:10" ht="24" customHeight="1" x14ac:dyDescent="0.25">
      <c r="A198" s="72" t="s">
        <v>152</v>
      </c>
      <c r="B198" s="8" t="s">
        <v>300</v>
      </c>
      <c r="C198" s="7" t="s">
        <v>20</v>
      </c>
      <c r="D198" s="7" t="s">
        <v>301</v>
      </c>
      <c r="E198" s="124" t="s">
        <v>191</v>
      </c>
      <c r="F198" s="124"/>
      <c r="G198" s="9" t="s">
        <v>275</v>
      </c>
      <c r="H198" s="10">
        <v>0.99639999999999995</v>
      </c>
      <c r="I198" s="11">
        <v>0.39</v>
      </c>
      <c r="J198" s="73">
        <v>0.38</v>
      </c>
    </row>
    <row r="199" spans="1:10" ht="24" customHeight="1" x14ac:dyDescent="0.25">
      <c r="A199" s="72" t="s">
        <v>152</v>
      </c>
      <c r="B199" s="8" t="s">
        <v>302</v>
      </c>
      <c r="C199" s="7" t="s">
        <v>20</v>
      </c>
      <c r="D199" s="7" t="s">
        <v>303</v>
      </c>
      <c r="E199" s="124" t="s">
        <v>191</v>
      </c>
      <c r="F199" s="124"/>
      <c r="G199" s="9" t="s">
        <v>199</v>
      </c>
      <c r="H199" s="10">
        <v>3.0800000000000001E-2</v>
      </c>
      <c r="I199" s="11">
        <v>28.4</v>
      </c>
      <c r="J199" s="73">
        <v>0.87</v>
      </c>
    </row>
    <row r="200" spans="1:10" ht="24" customHeight="1" x14ac:dyDescent="0.25">
      <c r="A200" s="72" t="s">
        <v>152</v>
      </c>
      <c r="B200" s="8" t="s">
        <v>304</v>
      </c>
      <c r="C200" s="7" t="s">
        <v>20</v>
      </c>
      <c r="D200" s="7" t="s">
        <v>305</v>
      </c>
      <c r="E200" s="124" t="s">
        <v>191</v>
      </c>
      <c r="F200" s="124"/>
      <c r="G200" s="9" t="s">
        <v>41</v>
      </c>
      <c r="H200" s="10">
        <v>1.0740000000000001</v>
      </c>
      <c r="I200" s="11">
        <v>8.99</v>
      </c>
      <c r="J200" s="73">
        <v>9.65</v>
      </c>
    </row>
    <row r="201" spans="1:10" ht="24" customHeight="1" x14ac:dyDescent="0.25">
      <c r="A201" s="72" t="s">
        <v>152</v>
      </c>
      <c r="B201" s="8" t="s">
        <v>306</v>
      </c>
      <c r="C201" s="7" t="s">
        <v>20</v>
      </c>
      <c r="D201" s="7" t="s">
        <v>307</v>
      </c>
      <c r="E201" s="124" t="s">
        <v>191</v>
      </c>
      <c r="F201" s="124"/>
      <c r="G201" s="9" t="s">
        <v>275</v>
      </c>
      <c r="H201" s="10">
        <v>7.7999999999999996E-3</v>
      </c>
      <c r="I201" s="11">
        <v>12</v>
      </c>
      <c r="J201" s="73">
        <v>0.09</v>
      </c>
    </row>
    <row r="202" spans="1:10" x14ac:dyDescent="0.25">
      <c r="A202" s="74"/>
      <c r="B202" s="75"/>
      <c r="C202" s="75"/>
      <c r="D202" s="75"/>
      <c r="E202" s="75" t="s">
        <v>167</v>
      </c>
      <c r="F202" s="76">
        <v>13.04</v>
      </c>
      <c r="G202" s="75" t="s">
        <v>168</v>
      </c>
      <c r="H202" s="76">
        <v>0</v>
      </c>
      <c r="I202" s="75" t="s">
        <v>169</v>
      </c>
      <c r="J202" s="77">
        <v>13.04</v>
      </c>
    </row>
    <row r="203" spans="1:10" x14ac:dyDescent="0.25">
      <c r="A203" s="74"/>
      <c r="B203" s="75"/>
      <c r="C203" s="75"/>
      <c r="D203" s="75"/>
      <c r="E203" s="75" t="s">
        <v>170</v>
      </c>
      <c r="F203" s="76">
        <v>8.2899999999999991</v>
      </c>
      <c r="G203" s="75"/>
      <c r="H203" s="125" t="s">
        <v>171</v>
      </c>
      <c r="I203" s="125"/>
      <c r="J203" s="77">
        <v>36.82</v>
      </c>
    </row>
    <row r="204" spans="1:10" ht="30" customHeight="1" thickBot="1" x14ac:dyDescent="0.3">
      <c r="A204" s="66"/>
      <c r="B204" s="62"/>
      <c r="C204" s="62"/>
      <c r="D204" s="62"/>
      <c r="E204" s="62"/>
      <c r="F204" s="62"/>
      <c r="G204" s="62" t="s">
        <v>172</v>
      </c>
      <c r="H204" s="78">
        <v>85.98</v>
      </c>
      <c r="I204" s="62" t="s">
        <v>173</v>
      </c>
      <c r="J204" s="79">
        <v>3165.78</v>
      </c>
    </row>
    <row r="205" spans="1:10" ht="0.9" customHeight="1" thickTop="1" x14ac:dyDescent="0.25">
      <c r="A205" s="80"/>
      <c r="B205" s="12"/>
      <c r="C205" s="12"/>
      <c r="D205" s="12"/>
      <c r="E205" s="12"/>
      <c r="F205" s="12"/>
      <c r="G205" s="12"/>
      <c r="H205" s="12"/>
      <c r="I205" s="12"/>
      <c r="J205" s="81"/>
    </row>
    <row r="206" spans="1:10" ht="18" customHeight="1" x14ac:dyDescent="0.25">
      <c r="A206" s="54" t="s">
        <v>90</v>
      </c>
      <c r="B206" s="36" t="s">
        <v>7</v>
      </c>
      <c r="C206" s="34" t="s">
        <v>8</v>
      </c>
      <c r="D206" s="34" t="s">
        <v>9</v>
      </c>
      <c r="E206" s="126" t="s">
        <v>146</v>
      </c>
      <c r="F206" s="126"/>
      <c r="G206" s="35" t="s">
        <v>10</v>
      </c>
      <c r="H206" s="36" t="s">
        <v>11</v>
      </c>
      <c r="I206" s="36" t="s">
        <v>12</v>
      </c>
      <c r="J206" s="55" t="s">
        <v>14</v>
      </c>
    </row>
    <row r="207" spans="1:10" ht="24" customHeight="1" x14ac:dyDescent="0.25">
      <c r="A207" s="57" t="s">
        <v>147</v>
      </c>
      <c r="B207" s="41" t="s">
        <v>91</v>
      </c>
      <c r="C207" s="39" t="s">
        <v>82</v>
      </c>
      <c r="D207" s="39" t="s">
        <v>92</v>
      </c>
      <c r="E207" s="122" t="s">
        <v>187</v>
      </c>
      <c r="F207" s="122"/>
      <c r="G207" s="40" t="s">
        <v>41</v>
      </c>
      <c r="H207" s="1">
        <v>1</v>
      </c>
      <c r="I207" s="42">
        <v>12.78</v>
      </c>
      <c r="J207" s="69">
        <v>12.78</v>
      </c>
    </row>
    <row r="208" spans="1:10" ht="24" customHeight="1" x14ac:dyDescent="0.25">
      <c r="A208" s="70" t="s">
        <v>149</v>
      </c>
      <c r="B208" s="3" t="s">
        <v>280</v>
      </c>
      <c r="C208" s="2" t="s">
        <v>82</v>
      </c>
      <c r="D208" s="2" t="s">
        <v>281</v>
      </c>
      <c r="E208" s="123" t="s">
        <v>187</v>
      </c>
      <c r="F208" s="123"/>
      <c r="G208" s="4" t="s">
        <v>282</v>
      </c>
      <c r="H208" s="5">
        <v>0.17460310000000001</v>
      </c>
      <c r="I208" s="6">
        <v>14.1</v>
      </c>
      <c r="J208" s="71">
        <v>2.46</v>
      </c>
    </row>
    <row r="209" spans="1:10" ht="24" customHeight="1" x14ac:dyDescent="0.25">
      <c r="A209" s="70" t="s">
        <v>149</v>
      </c>
      <c r="B209" s="3" t="s">
        <v>283</v>
      </c>
      <c r="C209" s="2" t="s">
        <v>82</v>
      </c>
      <c r="D209" s="2" t="s">
        <v>284</v>
      </c>
      <c r="E209" s="123" t="s">
        <v>187</v>
      </c>
      <c r="F209" s="123"/>
      <c r="G209" s="4" t="s">
        <v>282</v>
      </c>
      <c r="H209" s="5">
        <v>0.34920630000000003</v>
      </c>
      <c r="I209" s="6">
        <v>20.63</v>
      </c>
      <c r="J209" s="71">
        <v>7.2</v>
      </c>
    </row>
    <row r="210" spans="1:10" ht="24" customHeight="1" x14ac:dyDescent="0.25">
      <c r="A210" s="72" t="s">
        <v>152</v>
      </c>
      <c r="B210" s="8" t="s">
        <v>285</v>
      </c>
      <c r="C210" s="7" t="s">
        <v>82</v>
      </c>
      <c r="D210" s="7" t="s">
        <v>286</v>
      </c>
      <c r="E210" s="124" t="s">
        <v>191</v>
      </c>
      <c r="F210" s="124"/>
      <c r="G210" s="9" t="s">
        <v>62</v>
      </c>
      <c r="H210" s="10">
        <v>0.06</v>
      </c>
      <c r="I210" s="11">
        <v>1.86</v>
      </c>
      <c r="J210" s="73">
        <v>0.11</v>
      </c>
    </row>
    <row r="211" spans="1:10" ht="24" customHeight="1" x14ac:dyDescent="0.25">
      <c r="A211" s="72" t="s">
        <v>152</v>
      </c>
      <c r="B211" s="8" t="s">
        <v>287</v>
      </c>
      <c r="C211" s="7" t="s">
        <v>82</v>
      </c>
      <c r="D211" s="7" t="s">
        <v>288</v>
      </c>
      <c r="E211" s="124" t="s">
        <v>191</v>
      </c>
      <c r="F211" s="124"/>
      <c r="G211" s="9" t="s">
        <v>289</v>
      </c>
      <c r="H211" s="10">
        <v>0.58799999999999997</v>
      </c>
      <c r="I211" s="11">
        <v>5.12</v>
      </c>
      <c r="J211" s="73">
        <v>3.01</v>
      </c>
    </row>
    <row r="212" spans="1:10" x14ac:dyDescent="0.25">
      <c r="A212" s="74"/>
      <c r="B212" s="75"/>
      <c r="C212" s="75"/>
      <c r="D212" s="75"/>
      <c r="E212" s="75" t="s">
        <v>167</v>
      </c>
      <c r="F212" s="76">
        <v>7.15</v>
      </c>
      <c r="G212" s="75" t="s">
        <v>168</v>
      </c>
      <c r="H212" s="76">
        <v>0</v>
      </c>
      <c r="I212" s="75" t="s">
        <v>169</v>
      </c>
      <c r="J212" s="77">
        <v>7.15</v>
      </c>
    </row>
    <row r="213" spans="1:10" x14ac:dyDescent="0.25">
      <c r="A213" s="74"/>
      <c r="B213" s="75"/>
      <c r="C213" s="75"/>
      <c r="D213" s="75"/>
      <c r="E213" s="75" t="s">
        <v>170</v>
      </c>
      <c r="F213" s="76">
        <v>3.71</v>
      </c>
      <c r="G213" s="75"/>
      <c r="H213" s="125" t="s">
        <v>171</v>
      </c>
      <c r="I213" s="125"/>
      <c r="J213" s="77">
        <v>16.489999999999998</v>
      </c>
    </row>
    <row r="214" spans="1:10" ht="30" customHeight="1" thickBot="1" x14ac:dyDescent="0.3">
      <c r="A214" s="66"/>
      <c r="B214" s="62"/>
      <c r="C214" s="62"/>
      <c r="D214" s="62"/>
      <c r="E214" s="62"/>
      <c r="F214" s="62"/>
      <c r="G214" s="62" t="s">
        <v>172</v>
      </c>
      <c r="H214" s="78">
        <v>85.98</v>
      </c>
      <c r="I214" s="62" t="s">
        <v>173</v>
      </c>
      <c r="J214" s="79">
        <v>1417.81</v>
      </c>
    </row>
    <row r="215" spans="1:10" ht="0.9" customHeight="1" thickTop="1" x14ac:dyDescent="0.25">
      <c r="A215" s="80"/>
      <c r="B215" s="12"/>
      <c r="C215" s="12"/>
      <c r="D215" s="12"/>
      <c r="E215" s="12"/>
      <c r="F215" s="12"/>
      <c r="G215" s="12"/>
      <c r="H215" s="12"/>
      <c r="I215" s="12"/>
      <c r="J215" s="81"/>
    </row>
    <row r="216" spans="1:10" ht="18" customHeight="1" x14ac:dyDescent="0.25">
      <c r="A216" s="54" t="s">
        <v>93</v>
      </c>
      <c r="B216" s="36" t="s">
        <v>7</v>
      </c>
      <c r="C216" s="34" t="s">
        <v>8</v>
      </c>
      <c r="D216" s="34" t="s">
        <v>9</v>
      </c>
      <c r="E216" s="126" t="s">
        <v>146</v>
      </c>
      <c r="F216" s="126"/>
      <c r="G216" s="35" t="s">
        <v>10</v>
      </c>
      <c r="H216" s="36" t="s">
        <v>11</v>
      </c>
      <c r="I216" s="36" t="s">
        <v>12</v>
      </c>
      <c r="J216" s="55" t="s">
        <v>14</v>
      </c>
    </row>
    <row r="217" spans="1:10" ht="24" customHeight="1" x14ac:dyDescent="0.25">
      <c r="A217" s="57" t="s">
        <v>147</v>
      </c>
      <c r="B217" s="41" t="s">
        <v>94</v>
      </c>
      <c r="C217" s="39" t="s">
        <v>20</v>
      </c>
      <c r="D217" s="39" t="s">
        <v>95</v>
      </c>
      <c r="E217" s="122" t="s">
        <v>290</v>
      </c>
      <c r="F217" s="122"/>
      <c r="G217" s="40" t="s">
        <v>41</v>
      </c>
      <c r="H217" s="1">
        <v>1</v>
      </c>
      <c r="I217" s="42">
        <v>12.59</v>
      </c>
      <c r="J217" s="69">
        <v>12.59</v>
      </c>
    </row>
    <row r="218" spans="1:10" ht="24" customHeight="1" x14ac:dyDescent="0.25">
      <c r="A218" s="70" t="s">
        <v>149</v>
      </c>
      <c r="B218" s="3" t="s">
        <v>185</v>
      </c>
      <c r="C218" s="2" t="s">
        <v>20</v>
      </c>
      <c r="D218" s="2" t="s">
        <v>186</v>
      </c>
      <c r="E218" s="123" t="s">
        <v>148</v>
      </c>
      <c r="F218" s="123"/>
      <c r="G218" s="4" t="s">
        <v>22</v>
      </c>
      <c r="H218" s="5">
        <v>8.8999999999999996E-2</v>
      </c>
      <c r="I218" s="6">
        <v>14.11</v>
      </c>
      <c r="J218" s="71">
        <v>1.25</v>
      </c>
    </row>
    <row r="219" spans="1:10" ht="24" customHeight="1" x14ac:dyDescent="0.25">
      <c r="A219" s="70" t="s">
        <v>149</v>
      </c>
      <c r="B219" s="3" t="s">
        <v>291</v>
      </c>
      <c r="C219" s="2" t="s">
        <v>20</v>
      </c>
      <c r="D219" s="2" t="s">
        <v>284</v>
      </c>
      <c r="E219" s="123" t="s">
        <v>148</v>
      </c>
      <c r="F219" s="123"/>
      <c r="G219" s="4" t="s">
        <v>22</v>
      </c>
      <c r="H219" s="5">
        <v>0.24399999999999999</v>
      </c>
      <c r="I219" s="6">
        <v>20.64</v>
      </c>
      <c r="J219" s="71">
        <v>5.03</v>
      </c>
    </row>
    <row r="220" spans="1:10" ht="24" customHeight="1" x14ac:dyDescent="0.25">
      <c r="A220" s="72" t="s">
        <v>152</v>
      </c>
      <c r="B220" s="8" t="s">
        <v>292</v>
      </c>
      <c r="C220" s="7" t="s">
        <v>20</v>
      </c>
      <c r="D220" s="7" t="s">
        <v>293</v>
      </c>
      <c r="E220" s="124" t="s">
        <v>191</v>
      </c>
      <c r="F220" s="124"/>
      <c r="G220" s="9" t="s">
        <v>294</v>
      </c>
      <c r="H220" s="10">
        <v>0.33</v>
      </c>
      <c r="I220" s="11">
        <v>19.149999999999999</v>
      </c>
      <c r="J220" s="73">
        <v>6.31</v>
      </c>
    </row>
    <row r="221" spans="1:10" x14ac:dyDescent="0.25">
      <c r="A221" s="74"/>
      <c r="B221" s="75"/>
      <c r="C221" s="75"/>
      <c r="D221" s="75"/>
      <c r="E221" s="75" t="s">
        <v>167</v>
      </c>
      <c r="F221" s="76">
        <v>4.71</v>
      </c>
      <c r="G221" s="75" t="s">
        <v>168</v>
      </c>
      <c r="H221" s="76">
        <v>0</v>
      </c>
      <c r="I221" s="75" t="s">
        <v>169</v>
      </c>
      <c r="J221" s="77">
        <v>4.71</v>
      </c>
    </row>
    <row r="222" spans="1:10" x14ac:dyDescent="0.25">
      <c r="A222" s="74"/>
      <c r="B222" s="75"/>
      <c r="C222" s="75"/>
      <c r="D222" s="75"/>
      <c r="E222" s="75" t="s">
        <v>170</v>
      </c>
      <c r="F222" s="76">
        <v>3.65</v>
      </c>
      <c r="G222" s="75"/>
      <c r="H222" s="125" t="s">
        <v>171</v>
      </c>
      <c r="I222" s="125"/>
      <c r="J222" s="77">
        <v>16.239999999999998</v>
      </c>
    </row>
    <row r="223" spans="1:10" ht="30" customHeight="1" thickBot="1" x14ac:dyDescent="0.3">
      <c r="A223" s="66"/>
      <c r="B223" s="62"/>
      <c r="C223" s="62"/>
      <c r="D223" s="62"/>
      <c r="E223" s="62"/>
      <c r="F223" s="62"/>
      <c r="G223" s="62" t="s">
        <v>172</v>
      </c>
      <c r="H223" s="78">
        <v>85.98</v>
      </c>
      <c r="I223" s="62" t="s">
        <v>173</v>
      </c>
      <c r="J223" s="79">
        <v>1396.31</v>
      </c>
    </row>
    <row r="224" spans="1:10" ht="0.9" customHeight="1" thickTop="1" x14ac:dyDescent="0.25">
      <c r="A224" s="80"/>
      <c r="B224" s="12"/>
      <c r="C224" s="12"/>
      <c r="D224" s="12"/>
      <c r="E224" s="12"/>
      <c r="F224" s="12"/>
      <c r="G224" s="12"/>
      <c r="H224" s="12"/>
      <c r="I224" s="12"/>
      <c r="J224" s="81"/>
    </row>
    <row r="225" spans="1:10" ht="24" customHeight="1" x14ac:dyDescent="0.25">
      <c r="A225" s="56" t="s">
        <v>96</v>
      </c>
      <c r="B225" s="37"/>
      <c r="C225" s="37"/>
      <c r="D225" s="37" t="s">
        <v>97</v>
      </c>
      <c r="E225" s="37"/>
      <c r="F225" s="127"/>
      <c r="G225" s="127"/>
      <c r="H225" s="38"/>
      <c r="I225" s="37"/>
      <c r="J225" s="68">
        <v>7026.18</v>
      </c>
    </row>
    <row r="226" spans="1:10" ht="18" customHeight="1" x14ac:dyDescent="0.25">
      <c r="A226" s="54" t="s">
        <v>98</v>
      </c>
      <c r="B226" s="36" t="s">
        <v>7</v>
      </c>
      <c r="C226" s="34" t="s">
        <v>8</v>
      </c>
      <c r="D226" s="34" t="s">
        <v>9</v>
      </c>
      <c r="E226" s="126" t="s">
        <v>146</v>
      </c>
      <c r="F226" s="126"/>
      <c r="G226" s="35" t="s">
        <v>10</v>
      </c>
      <c r="H226" s="36" t="s">
        <v>11</v>
      </c>
      <c r="I226" s="36" t="s">
        <v>12</v>
      </c>
      <c r="J226" s="55" t="s">
        <v>14</v>
      </c>
    </row>
    <row r="227" spans="1:10" ht="36" customHeight="1" x14ac:dyDescent="0.25">
      <c r="A227" s="57" t="s">
        <v>147</v>
      </c>
      <c r="B227" s="41" t="s">
        <v>99</v>
      </c>
      <c r="C227" s="39" t="s">
        <v>20</v>
      </c>
      <c r="D227" s="39" t="s">
        <v>100</v>
      </c>
      <c r="E227" s="122" t="s">
        <v>308</v>
      </c>
      <c r="F227" s="122"/>
      <c r="G227" s="40" t="s">
        <v>54</v>
      </c>
      <c r="H227" s="1">
        <v>1</v>
      </c>
      <c r="I227" s="42">
        <v>2610.67</v>
      </c>
      <c r="J227" s="69">
        <v>2610.67</v>
      </c>
    </row>
    <row r="228" spans="1:10" ht="24" customHeight="1" x14ac:dyDescent="0.25">
      <c r="A228" s="70" t="s">
        <v>149</v>
      </c>
      <c r="B228" s="3" t="s">
        <v>309</v>
      </c>
      <c r="C228" s="2" t="s">
        <v>20</v>
      </c>
      <c r="D228" s="2" t="s">
        <v>310</v>
      </c>
      <c r="E228" s="123" t="s">
        <v>148</v>
      </c>
      <c r="F228" s="123"/>
      <c r="G228" s="4" t="s">
        <v>22</v>
      </c>
      <c r="H228" s="5">
        <v>6.76</v>
      </c>
      <c r="I228" s="6">
        <v>16.63</v>
      </c>
      <c r="J228" s="71">
        <v>112.41</v>
      </c>
    </row>
    <row r="229" spans="1:10" ht="24" customHeight="1" x14ac:dyDescent="0.25">
      <c r="A229" s="70" t="s">
        <v>149</v>
      </c>
      <c r="B229" s="3" t="s">
        <v>185</v>
      </c>
      <c r="C229" s="2" t="s">
        <v>20</v>
      </c>
      <c r="D229" s="2" t="s">
        <v>186</v>
      </c>
      <c r="E229" s="123" t="s">
        <v>148</v>
      </c>
      <c r="F229" s="123"/>
      <c r="G229" s="4" t="s">
        <v>22</v>
      </c>
      <c r="H229" s="5">
        <v>6.57</v>
      </c>
      <c r="I229" s="6">
        <v>14.11</v>
      </c>
      <c r="J229" s="71">
        <v>92.7</v>
      </c>
    </row>
    <row r="230" spans="1:10" ht="60" customHeight="1" x14ac:dyDescent="0.25">
      <c r="A230" s="72" t="s">
        <v>152</v>
      </c>
      <c r="B230" s="8" t="s">
        <v>311</v>
      </c>
      <c r="C230" s="7" t="s">
        <v>20</v>
      </c>
      <c r="D230" s="7" t="s">
        <v>312</v>
      </c>
      <c r="E230" s="124" t="s">
        <v>191</v>
      </c>
      <c r="F230" s="124"/>
      <c r="G230" s="9" t="s">
        <v>313</v>
      </c>
      <c r="H230" s="10">
        <v>2</v>
      </c>
      <c r="I230" s="11">
        <v>112.82</v>
      </c>
      <c r="J230" s="73">
        <v>225.64</v>
      </c>
    </row>
    <row r="231" spans="1:10" ht="24" customHeight="1" x14ac:dyDescent="0.25">
      <c r="A231" s="72" t="s">
        <v>152</v>
      </c>
      <c r="B231" s="8" t="s">
        <v>314</v>
      </c>
      <c r="C231" s="7" t="s">
        <v>20</v>
      </c>
      <c r="D231" s="7" t="s">
        <v>315</v>
      </c>
      <c r="E231" s="124" t="s">
        <v>191</v>
      </c>
      <c r="F231" s="124"/>
      <c r="G231" s="9" t="s">
        <v>54</v>
      </c>
      <c r="H231" s="10">
        <v>2</v>
      </c>
      <c r="I231" s="11">
        <v>608.01</v>
      </c>
      <c r="J231" s="73">
        <v>1216.02</v>
      </c>
    </row>
    <row r="232" spans="1:10" ht="24" customHeight="1" x14ac:dyDescent="0.25">
      <c r="A232" s="72" t="s">
        <v>152</v>
      </c>
      <c r="B232" s="8" t="s">
        <v>316</v>
      </c>
      <c r="C232" s="7" t="s">
        <v>20</v>
      </c>
      <c r="D232" s="7" t="s">
        <v>317</v>
      </c>
      <c r="E232" s="124" t="s">
        <v>191</v>
      </c>
      <c r="F232" s="124"/>
      <c r="G232" s="9" t="s">
        <v>41</v>
      </c>
      <c r="H232" s="10">
        <v>3.78</v>
      </c>
      <c r="I232" s="11">
        <v>255</v>
      </c>
      <c r="J232" s="73">
        <v>963.9</v>
      </c>
    </row>
    <row r="233" spans="1:10" x14ac:dyDescent="0.25">
      <c r="A233" s="74"/>
      <c r="B233" s="75"/>
      <c r="C233" s="75"/>
      <c r="D233" s="75"/>
      <c r="E233" s="75" t="s">
        <v>167</v>
      </c>
      <c r="F233" s="76">
        <v>153.04000000000002</v>
      </c>
      <c r="G233" s="75" t="s">
        <v>168</v>
      </c>
      <c r="H233" s="76">
        <v>0</v>
      </c>
      <c r="I233" s="75" t="s">
        <v>169</v>
      </c>
      <c r="J233" s="77">
        <v>153.04000000000002</v>
      </c>
    </row>
    <row r="234" spans="1:10" x14ac:dyDescent="0.25">
      <c r="A234" s="74"/>
      <c r="B234" s="75"/>
      <c r="C234" s="75"/>
      <c r="D234" s="75"/>
      <c r="E234" s="75" t="s">
        <v>170</v>
      </c>
      <c r="F234" s="76">
        <v>758.92</v>
      </c>
      <c r="G234" s="75"/>
      <c r="H234" s="125" t="s">
        <v>171</v>
      </c>
      <c r="I234" s="125"/>
      <c r="J234" s="77">
        <v>3369.59</v>
      </c>
    </row>
    <row r="235" spans="1:10" ht="30" customHeight="1" thickBot="1" x14ac:dyDescent="0.3">
      <c r="A235" s="66"/>
      <c r="B235" s="62"/>
      <c r="C235" s="62"/>
      <c r="D235" s="62"/>
      <c r="E235" s="62"/>
      <c r="F235" s="62"/>
      <c r="G235" s="62" t="s">
        <v>172</v>
      </c>
      <c r="H235" s="78">
        <v>2</v>
      </c>
      <c r="I235" s="62" t="s">
        <v>173</v>
      </c>
      <c r="J235" s="79">
        <v>6739.18</v>
      </c>
    </row>
    <row r="236" spans="1:10" ht="0.9" customHeight="1" thickTop="1" x14ac:dyDescent="0.25">
      <c r="A236" s="80"/>
      <c r="B236" s="12"/>
      <c r="C236" s="12"/>
      <c r="D236" s="12"/>
      <c r="E236" s="12"/>
      <c r="F236" s="12"/>
      <c r="G236" s="12"/>
      <c r="H236" s="12"/>
      <c r="I236" s="12"/>
      <c r="J236" s="81"/>
    </row>
    <row r="237" spans="1:10" ht="18" customHeight="1" x14ac:dyDescent="0.25">
      <c r="A237" s="54" t="s">
        <v>101</v>
      </c>
      <c r="B237" s="36" t="s">
        <v>7</v>
      </c>
      <c r="C237" s="34" t="s">
        <v>8</v>
      </c>
      <c r="D237" s="34" t="s">
        <v>9</v>
      </c>
      <c r="E237" s="126" t="s">
        <v>146</v>
      </c>
      <c r="F237" s="126"/>
      <c r="G237" s="35" t="s">
        <v>10</v>
      </c>
      <c r="H237" s="36" t="s">
        <v>11</v>
      </c>
      <c r="I237" s="36" t="s">
        <v>12</v>
      </c>
      <c r="J237" s="55" t="s">
        <v>14</v>
      </c>
    </row>
    <row r="238" spans="1:10" ht="36" customHeight="1" x14ac:dyDescent="0.25">
      <c r="A238" s="57" t="s">
        <v>147</v>
      </c>
      <c r="B238" s="41" t="s">
        <v>102</v>
      </c>
      <c r="C238" s="39" t="s">
        <v>20</v>
      </c>
      <c r="D238" s="39" t="s">
        <v>103</v>
      </c>
      <c r="E238" s="122" t="s">
        <v>308</v>
      </c>
      <c r="F238" s="122"/>
      <c r="G238" s="40" t="s">
        <v>54</v>
      </c>
      <c r="H238" s="1">
        <v>1</v>
      </c>
      <c r="I238" s="42">
        <v>222.36</v>
      </c>
      <c r="J238" s="69">
        <v>222.36</v>
      </c>
    </row>
    <row r="239" spans="1:10" ht="24" customHeight="1" x14ac:dyDescent="0.25">
      <c r="A239" s="70" t="s">
        <v>149</v>
      </c>
      <c r="B239" s="3" t="s">
        <v>318</v>
      </c>
      <c r="C239" s="2" t="s">
        <v>20</v>
      </c>
      <c r="D239" s="2" t="s">
        <v>319</v>
      </c>
      <c r="E239" s="123" t="s">
        <v>148</v>
      </c>
      <c r="F239" s="123"/>
      <c r="G239" s="4" t="s">
        <v>22</v>
      </c>
      <c r="H239" s="5">
        <v>1.282</v>
      </c>
      <c r="I239" s="6">
        <v>17.579999999999998</v>
      </c>
      <c r="J239" s="71">
        <v>22.53</v>
      </c>
    </row>
    <row r="240" spans="1:10" ht="24" customHeight="1" x14ac:dyDescent="0.25">
      <c r="A240" s="70" t="s">
        <v>149</v>
      </c>
      <c r="B240" s="3" t="s">
        <v>185</v>
      </c>
      <c r="C240" s="2" t="s">
        <v>20</v>
      </c>
      <c r="D240" s="2" t="s">
        <v>186</v>
      </c>
      <c r="E240" s="123" t="s">
        <v>148</v>
      </c>
      <c r="F240" s="123"/>
      <c r="G240" s="4" t="s">
        <v>22</v>
      </c>
      <c r="H240" s="5">
        <v>0.64100000000000001</v>
      </c>
      <c r="I240" s="6">
        <v>14.11</v>
      </c>
      <c r="J240" s="71">
        <v>9.0399999999999991</v>
      </c>
    </row>
    <row r="241" spans="1:10" ht="36" customHeight="1" x14ac:dyDescent="0.25">
      <c r="A241" s="72" t="s">
        <v>152</v>
      </c>
      <c r="B241" s="8" t="s">
        <v>320</v>
      </c>
      <c r="C241" s="7" t="s">
        <v>20</v>
      </c>
      <c r="D241" s="7" t="s">
        <v>321</v>
      </c>
      <c r="E241" s="124" t="s">
        <v>191</v>
      </c>
      <c r="F241" s="124"/>
      <c r="G241" s="9" t="s">
        <v>54</v>
      </c>
      <c r="H241" s="10">
        <v>3</v>
      </c>
      <c r="I241" s="11">
        <v>12.13</v>
      </c>
      <c r="J241" s="73">
        <v>36.39</v>
      </c>
    </row>
    <row r="242" spans="1:10" ht="24" customHeight="1" x14ac:dyDescent="0.25">
      <c r="A242" s="72" t="s">
        <v>152</v>
      </c>
      <c r="B242" s="8" t="s">
        <v>322</v>
      </c>
      <c r="C242" s="7" t="s">
        <v>20</v>
      </c>
      <c r="D242" s="7" t="s">
        <v>323</v>
      </c>
      <c r="E242" s="124" t="s">
        <v>191</v>
      </c>
      <c r="F242" s="124"/>
      <c r="G242" s="9" t="s">
        <v>54</v>
      </c>
      <c r="H242" s="10">
        <v>19.8</v>
      </c>
      <c r="I242" s="11">
        <v>7.0000000000000007E-2</v>
      </c>
      <c r="J242" s="73">
        <v>1.38</v>
      </c>
    </row>
    <row r="243" spans="1:10" ht="48" customHeight="1" x14ac:dyDescent="0.25">
      <c r="A243" s="72" t="s">
        <v>152</v>
      </c>
      <c r="B243" s="8" t="s">
        <v>324</v>
      </c>
      <c r="C243" s="7" t="s">
        <v>20</v>
      </c>
      <c r="D243" s="7" t="s">
        <v>325</v>
      </c>
      <c r="E243" s="124" t="s">
        <v>191</v>
      </c>
      <c r="F243" s="124"/>
      <c r="G243" s="9" t="s">
        <v>54</v>
      </c>
      <c r="H243" s="10">
        <v>1</v>
      </c>
      <c r="I243" s="11">
        <v>153.02000000000001</v>
      </c>
      <c r="J243" s="73">
        <v>153.02000000000001</v>
      </c>
    </row>
    <row r="244" spans="1:10" x14ac:dyDescent="0.25">
      <c r="A244" s="74"/>
      <c r="B244" s="75"/>
      <c r="C244" s="75"/>
      <c r="D244" s="75"/>
      <c r="E244" s="75" t="s">
        <v>167</v>
      </c>
      <c r="F244" s="76">
        <v>24.15</v>
      </c>
      <c r="G244" s="75" t="s">
        <v>168</v>
      </c>
      <c r="H244" s="76">
        <v>0</v>
      </c>
      <c r="I244" s="75" t="s">
        <v>169</v>
      </c>
      <c r="J244" s="77">
        <v>24.15</v>
      </c>
    </row>
    <row r="245" spans="1:10" x14ac:dyDescent="0.25">
      <c r="A245" s="74"/>
      <c r="B245" s="75"/>
      <c r="C245" s="75"/>
      <c r="D245" s="75"/>
      <c r="E245" s="75" t="s">
        <v>170</v>
      </c>
      <c r="F245" s="76">
        <v>64.64</v>
      </c>
      <c r="G245" s="75"/>
      <c r="H245" s="125" t="s">
        <v>171</v>
      </c>
      <c r="I245" s="125"/>
      <c r="J245" s="77">
        <v>287</v>
      </c>
    </row>
    <row r="246" spans="1:10" ht="30" customHeight="1" thickBot="1" x14ac:dyDescent="0.3">
      <c r="A246" s="66"/>
      <c r="B246" s="62"/>
      <c r="C246" s="62"/>
      <c r="D246" s="62"/>
      <c r="E246" s="62"/>
      <c r="F246" s="62"/>
      <c r="G246" s="62" t="s">
        <v>172</v>
      </c>
      <c r="H246" s="78">
        <v>1</v>
      </c>
      <c r="I246" s="62" t="s">
        <v>173</v>
      </c>
      <c r="J246" s="79">
        <v>287</v>
      </c>
    </row>
    <row r="247" spans="1:10" ht="0.9" customHeight="1" thickTop="1" x14ac:dyDescent="0.25">
      <c r="A247" s="80"/>
      <c r="B247" s="12"/>
      <c r="C247" s="12"/>
      <c r="D247" s="12"/>
      <c r="E247" s="12"/>
      <c r="F247" s="12"/>
      <c r="G247" s="12"/>
      <c r="H247" s="12"/>
      <c r="I247" s="12"/>
      <c r="J247" s="81"/>
    </row>
    <row r="248" spans="1:10" ht="24" customHeight="1" x14ac:dyDescent="0.25">
      <c r="A248" s="56" t="s">
        <v>104</v>
      </c>
      <c r="B248" s="37"/>
      <c r="C248" s="37"/>
      <c r="D248" s="37" t="s">
        <v>105</v>
      </c>
      <c r="E248" s="37"/>
      <c r="F248" s="127"/>
      <c r="G248" s="127"/>
      <c r="H248" s="38"/>
      <c r="I248" s="37"/>
      <c r="J248" s="68">
        <v>2606.8000000000002</v>
      </c>
    </row>
    <row r="249" spans="1:10" ht="18" customHeight="1" x14ac:dyDescent="0.25">
      <c r="A249" s="54" t="s">
        <v>106</v>
      </c>
      <c r="B249" s="36" t="s">
        <v>7</v>
      </c>
      <c r="C249" s="34" t="s">
        <v>8</v>
      </c>
      <c r="D249" s="34" t="s">
        <v>9</v>
      </c>
      <c r="E249" s="126" t="s">
        <v>146</v>
      </c>
      <c r="F249" s="126"/>
      <c r="G249" s="35" t="s">
        <v>10</v>
      </c>
      <c r="H249" s="36" t="s">
        <v>11</v>
      </c>
      <c r="I249" s="36" t="s">
        <v>12</v>
      </c>
      <c r="J249" s="55" t="s">
        <v>14</v>
      </c>
    </row>
    <row r="250" spans="1:10" ht="36" customHeight="1" x14ac:dyDescent="0.25">
      <c r="A250" s="57" t="s">
        <v>147</v>
      </c>
      <c r="B250" s="41" t="s">
        <v>107</v>
      </c>
      <c r="C250" s="39" t="s">
        <v>20</v>
      </c>
      <c r="D250" s="39" t="s">
        <v>108</v>
      </c>
      <c r="E250" s="122" t="s">
        <v>207</v>
      </c>
      <c r="F250" s="122"/>
      <c r="G250" s="40" t="s">
        <v>54</v>
      </c>
      <c r="H250" s="1">
        <v>1</v>
      </c>
      <c r="I250" s="42">
        <v>100.99</v>
      </c>
      <c r="J250" s="69">
        <v>100.99</v>
      </c>
    </row>
    <row r="251" spans="1:10" ht="24" customHeight="1" x14ac:dyDescent="0.25">
      <c r="A251" s="70" t="s">
        <v>149</v>
      </c>
      <c r="B251" s="3" t="s">
        <v>205</v>
      </c>
      <c r="C251" s="2" t="s">
        <v>20</v>
      </c>
      <c r="D251" s="2" t="s">
        <v>206</v>
      </c>
      <c r="E251" s="123" t="s">
        <v>148</v>
      </c>
      <c r="F251" s="123"/>
      <c r="G251" s="4" t="s">
        <v>22</v>
      </c>
      <c r="H251" s="5">
        <v>0.18329999999999999</v>
      </c>
      <c r="I251" s="6">
        <v>15.09</v>
      </c>
      <c r="J251" s="71">
        <v>2.76</v>
      </c>
    </row>
    <row r="252" spans="1:10" ht="24" customHeight="1" x14ac:dyDescent="0.25">
      <c r="A252" s="70" t="s">
        <v>149</v>
      </c>
      <c r="B252" s="3" t="s">
        <v>203</v>
      </c>
      <c r="C252" s="2" t="s">
        <v>20</v>
      </c>
      <c r="D252" s="2" t="s">
        <v>204</v>
      </c>
      <c r="E252" s="123" t="s">
        <v>148</v>
      </c>
      <c r="F252" s="123"/>
      <c r="G252" s="4" t="s">
        <v>22</v>
      </c>
      <c r="H252" s="5">
        <v>0.45179999999999998</v>
      </c>
      <c r="I252" s="6">
        <v>19.82</v>
      </c>
      <c r="J252" s="71">
        <v>8.9499999999999993</v>
      </c>
    </row>
    <row r="253" spans="1:10" ht="24" customHeight="1" x14ac:dyDescent="0.25">
      <c r="A253" s="72" t="s">
        <v>152</v>
      </c>
      <c r="B253" s="8" t="s">
        <v>326</v>
      </c>
      <c r="C253" s="7" t="s">
        <v>20</v>
      </c>
      <c r="D253" s="7" t="s">
        <v>327</v>
      </c>
      <c r="E253" s="124" t="s">
        <v>191</v>
      </c>
      <c r="F253" s="124"/>
      <c r="G253" s="9" t="s">
        <v>54</v>
      </c>
      <c r="H253" s="10">
        <v>1</v>
      </c>
      <c r="I253" s="11">
        <v>13.16</v>
      </c>
      <c r="J253" s="73">
        <v>13.16</v>
      </c>
    </row>
    <row r="254" spans="1:10" ht="36" customHeight="1" x14ac:dyDescent="0.25">
      <c r="A254" s="72" t="s">
        <v>152</v>
      </c>
      <c r="B254" s="8" t="s">
        <v>328</v>
      </c>
      <c r="C254" s="7" t="s">
        <v>20</v>
      </c>
      <c r="D254" s="7" t="s">
        <v>329</v>
      </c>
      <c r="E254" s="124" t="s">
        <v>191</v>
      </c>
      <c r="F254" s="124"/>
      <c r="G254" s="9" t="s">
        <v>54</v>
      </c>
      <c r="H254" s="10">
        <v>1</v>
      </c>
      <c r="I254" s="11">
        <v>76.12</v>
      </c>
      <c r="J254" s="73">
        <v>76.12</v>
      </c>
    </row>
    <row r="255" spans="1:10" x14ac:dyDescent="0.25">
      <c r="A255" s="74"/>
      <c r="B255" s="75"/>
      <c r="C255" s="75"/>
      <c r="D255" s="75"/>
      <c r="E255" s="75" t="s">
        <v>167</v>
      </c>
      <c r="F255" s="76">
        <v>9.1999999999999993</v>
      </c>
      <c r="G255" s="75" t="s">
        <v>168</v>
      </c>
      <c r="H255" s="76">
        <v>0</v>
      </c>
      <c r="I255" s="75" t="s">
        <v>169</v>
      </c>
      <c r="J255" s="77">
        <v>9.1999999999999993</v>
      </c>
    </row>
    <row r="256" spans="1:10" x14ac:dyDescent="0.25">
      <c r="A256" s="74"/>
      <c r="B256" s="75"/>
      <c r="C256" s="75"/>
      <c r="D256" s="75"/>
      <c r="E256" s="75" t="s">
        <v>170</v>
      </c>
      <c r="F256" s="76">
        <v>29.35</v>
      </c>
      <c r="G256" s="75"/>
      <c r="H256" s="125" t="s">
        <v>171</v>
      </c>
      <c r="I256" s="125"/>
      <c r="J256" s="77">
        <v>130.34</v>
      </c>
    </row>
    <row r="257" spans="1:10" ht="30" customHeight="1" thickBot="1" x14ac:dyDescent="0.3">
      <c r="A257" s="66"/>
      <c r="B257" s="62"/>
      <c r="C257" s="62"/>
      <c r="D257" s="62"/>
      <c r="E257" s="62"/>
      <c r="F257" s="62"/>
      <c r="G257" s="62" t="s">
        <v>172</v>
      </c>
      <c r="H257" s="78">
        <v>13</v>
      </c>
      <c r="I257" s="62" t="s">
        <v>173</v>
      </c>
      <c r="J257" s="79">
        <v>1694.42</v>
      </c>
    </row>
    <row r="258" spans="1:10" ht="0.9" customHeight="1" thickTop="1" x14ac:dyDescent="0.25">
      <c r="A258" s="80"/>
      <c r="B258" s="12"/>
      <c r="C258" s="12"/>
      <c r="D258" s="12"/>
      <c r="E258" s="12"/>
      <c r="F258" s="12"/>
      <c r="G258" s="12"/>
      <c r="H258" s="12"/>
      <c r="I258" s="12"/>
      <c r="J258" s="81"/>
    </row>
    <row r="259" spans="1:10" ht="18" customHeight="1" x14ac:dyDescent="0.25">
      <c r="A259" s="54" t="s">
        <v>109</v>
      </c>
      <c r="B259" s="36" t="s">
        <v>7</v>
      </c>
      <c r="C259" s="34" t="s">
        <v>8</v>
      </c>
      <c r="D259" s="34" t="s">
        <v>9</v>
      </c>
      <c r="E259" s="126" t="s">
        <v>146</v>
      </c>
      <c r="F259" s="126"/>
      <c r="G259" s="35" t="s">
        <v>10</v>
      </c>
      <c r="H259" s="36" t="s">
        <v>11</v>
      </c>
      <c r="I259" s="36" t="s">
        <v>12</v>
      </c>
      <c r="J259" s="55" t="s">
        <v>14</v>
      </c>
    </row>
    <row r="260" spans="1:10" ht="36" customHeight="1" x14ac:dyDescent="0.25">
      <c r="A260" s="57" t="s">
        <v>147</v>
      </c>
      <c r="B260" s="41" t="s">
        <v>107</v>
      </c>
      <c r="C260" s="39" t="s">
        <v>20</v>
      </c>
      <c r="D260" s="39" t="s">
        <v>108</v>
      </c>
      <c r="E260" s="122" t="s">
        <v>207</v>
      </c>
      <c r="F260" s="122"/>
      <c r="G260" s="40" t="s">
        <v>54</v>
      </c>
      <c r="H260" s="1">
        <v>1</v>
      </c>
      <c r="I260" s="42">
        <v>100.99</v>
      </c>
      <c r="J260" s="69">
        <v>100.99</v>
      </c>
    </row>
    <row r="261" spans="1:10" ht="24" customHeight="1" x14ac:dyDescent="0.25">
      <c r="A261" s="70" t="s">
        <v>149</v>
      </c>
      <c r="B261" s="3" t="s">
        <v>205</v>
      </c>
      <c r="C261" s="2" t="s">
        <v>20</v>
      </c>
      <c r="D261" s="2" t="s">
        <v>206</v>
      </c>
      <c r="E261" s="123" t="s">
        <v>148</v>
      </c>
      <c r="F261" s="123"/>
      <c r="G261" s="4" t="s">
        <v>22</v>
      </c>
      <c r="H261" s="5">
        <v>0.18329999999999999</v>
      </c>
      <c r="I261" s="6">
        <v>15.09</v>
      </c>
      <c r="J261" s="71">
        <v>2.76</v>
      </c>
    </row>
    <row r="262" spans="1:10" ht="24" customHeight="1" x14ac:dyDescent="0.25">
      <c r="A262" s="70" t="s">
        <v>149</v>
      </c>
      <c r="B262" s="3" t="s">
        <v>203</v>
      </c>
      <c r="C262" s="2" t="s">
        <v>20</v>
      </c>
      <c r="D262" s="2" t="s">
        <v>204</v>
      </c>
      <c r="E262" s="123" t="s">
        <v>148</v>
      </c>
      <c r="F262" s="123"/>
      <c r="G262" s="4" t="s">
        <v>22</v>
      </c>
      <c r="H262" s="5">
        <v>0.45179999999999998</v>
      </c>
      <c r="I262" s="6">
        <v>19.82</v>
      </c>
      <c r="J262" s="71">
        <v>8.9499999999999993</v>
      </c>
    </row>
    <row r="263" spans="1:10" ht="24" customHeight="1" x14ac:dyDescent="0.25">
      <c r="A263" s="72" t="s">
        <v>152</v>
      </c>
      <c r="B263" s="8" t="s">
        <v>326</v>
      </c>
      <c r="C263" s="7" t="s">
        <v>20</v>
      </c>
      <c r="D263" s="7" t="s">
        <v>327</v>
      </c>
      <c r="E263" s="124" t="s">
        <v>191</v>
      </c>
      <c r="F263" s="124"/>
      <c r="G263" s="9" t="s">
        <v>54</v>
      </c>
      <c r="H263" s="10">
        <v>1</v>
      </c>
      <c r="I263" s="11">
        <v>13.16</v>
      </c>
      <c r="J263" s="73">
        <v>13.16</v>
      </c>
    </row>
    <row r="264" spans="1:10" ht="36" customHeight="1" x14ac:dyDescent="0.25">
      <c r="A264" s="72" t="s">
        <v>152</v>
      </c>
      <c r="B264" s="8" t="s">
        <v>328</v>
      </c>
      <c r="C264" s="7" t="s">
        <v>20</v>
      </c>
      <c r="D264" s="7" t="s">
        <v>329</v>
      </c>
      <c r="E264" s="124" t="s">
        <v>191</v>
      </c>
      <c r="F264" s="124"/>
      <c r="G264" s="9" t="s">
        <v>54</v>
      </c>
      <c r="H264" s="10">
        <v>1</v>
      </c>
      <c r="I264" s="11">
        <v>76.12</v>
      </c>
      <c r="J264" s="73">
        <v>76.12</v>
      </c>
    </row>
    <row r="265" spans="1:10" x14ac:dyDescent="0.25">
      <c r="A265" s="74"/>
      <c r="B265" s="75"/>
      <c r="C265" s="75"/>
      <c r="D265" s="75"/>
      <c r="E265" s="75" t="s">
        <v>167</v>
      </c>
      <c r="F265" s="76">
        <v>9.1999999999999993</v>
      </c>
      <c r="G265" s="75" t="s">
        <v>168</v>
      </c>
      <c r="H265" s="76">
        <v>0</v>
      </c>
      <c r="I265" s="75" t="s">
        <v>169</v>
      </c>
      <c r="J265" s="77">
        <v>9.1999999999999993</v>
      </c>
    </row>
    <row r="266" spans="1:10" x14ac:dyDescent="0.25">
      <c r="A266" s="74"/>
      <c r="B266" s="75"/>
      <c r="C266" s="75"/>
      <c r="D266" s="75"/>
      <c r="E266" s="75" t="s">
        <v>170</v>
      </c>
      <c r="F266" s="76">
        <v>29.35</v>
      </c>
      <c r="G266" s="75"/>
      <c r="H266" s="125" t="s">
        <v>171</v>
      </c>
      <c r="I266" s="125"/>
      <c r="J266" s="77">
        <v>130.34</v>
      </c>
    </row>
    <row r="267" spans="1:10" ht="30" customHeight="1" thickBot="1" x14ac:dyDescent="0.3">
      <c r="A267" s="66"/>
      <c r="B267" s="62"/>
      <c r="C267" s="62"/>
      <c r="D267" s="62"/>
      <c r="E267" s="62"/>
      <c r="F267" s="62"/>
      <c r="G267" s="62" t="s">
        <v>172</v>
      </c>
      <c r="H267" s="78">
        <v>7</v>
      </c>
      <c r="I267" s="62" t="s">
        <v>173</v>
      </c>
      <c r="J267" s="79">
        <v>912.38</v>
      </c>
    </row>
    <row r="268" spans="1:10" ht="0.9" customHeight="1" thickTop="1" x14ac:dyDescent="0.25">
      <c r="A268" s="80"/>
      <c r="B268" s="12"/>
      <c r="C268" s="12"/>
      <c r="D268" s="12"/>
      <c r="E268" s="12"/>
      <c r="F268" s="12"/>
      <c r="G268" s="12"/>
      <c r="H268" s="12"/>
      <c r="I268" s="12"/>
      <c r="J268" s="81"/>
    </row>
    <row r="269" spans="1:10" ht="24" customHeight="1" x14ac:dyDescent="0.25">
      <c r="A269" s="56" t="s">
        <v>110</v>
      </c>
      <c r="B269" s="37"/>
      <c r="C269" s="37"/>
      <c r="D269" s="37" t="s">
        <v>111</v>
      </c>
      <c r="E269" s="37"/>
      <c r="F269" s="127"/>
      <c r="G269" s="127"/>
      <c r="H269" s="38"/>
      <c r="I269" s="37"/>
      <c r="J269" s="68">
        <v>2290.5300000000002</v>
      </c>
    </row>
    <row r="270" spans="1:10" ht="18" customHeight="1" x14ac:dyDescent="0.25">
      <c r="A270" s="54" t="s">
        <v>112</v>
      </c>
      <c r="B270" s="36" t="s">
        <v>7</v>
      </c>
      <c r="C270" s="34" t="s">
        <v>8</v>
      </c>
      <c r="D270" s="34" t="s">
        <v>9</v>
      </c>
      <c r="E270" s="126" t="s">
        <v>146</v>
      </c>
      <c r="F270" s="126"/>
      <c r="G270" s="35" t="s">
        <v>10</v>
      </c>
      <c r="H270" s="36" t="s">
        <v>11</v>
      </c>
      <c r="I270" s="36" t="s">
        <v>12</v>
      </c>
      <c r="J270" s="55" t="s">
        <v>14</v>
      </c>
    </row>
    <row r="271" spans="1:10" ht="36" customHeight="1" x14ac:dyDescent="0.25">
      <c r="A271" s="57" t="s">
        <v>147</v>
      </c>
      <c r="B271" s="41" t="s">
        <v>113</v>
      </c>
      <c r="C271" s="39" t="s">
        <v>20</v>
      </c>
      <c r="D271" s="39" t="s">
        <v>114</v>
      </c>
      <c r="E271" s="122" t="s">
        <v>202</v>
      </c>
      <c r="F271" s="122"/>
      <c r="G271" s="40" t="s">
        <v>54</v>
      </c>
      <c r="H271" s="1">
        <v>1</v>
      </c>
      <c r="I271" s="42">
        <v>346.13</v>
      </c>
      <c r="J271" s="69">
        <v>346.13</v>
      </c>
    </row>
    <row r="272" spans="1:10" ht="36" customHeight="1" x14ac:dyDescent="0.25">
      <c r="A272" s="70" t="s">
        <v>149</v>
      </c>
      <c r="B272" s="3" t="s">
        <v>330</v>
      </c>
      <c r="C272" s="2" t="s">
        <v>20</v>
      </c>
      <c r="D272" s="2" t="s">
        <v>331</v>
      </c>
      <c r="E272" s="123" t="s">
        <v>202</v>
      </c>
      <c r="F272" s="123"/>
      <c r="G272" s="4" t="s">
        <v>54</v>
      </c>
      <c r="H272" s="5">
        <v>1</v>
      </c>
      <c r="I272" s="6">
        <v>47.69</v>
      </c>
      <c r="J272" s="71">
        <v>47.69</v>
      </c>
    </row>
    <row r="273" spans="1:10" ht="24" customHeight="1" x14ac:dyDescent="0.25">
      <c r="A273" s="70" t="s">
        <v>149</v>
      </c>
      <c r="B273" s="3" t="s">
        <v>332</v>
      </c>
      <c r="C273" s="2" t="s">
        <v>20</v>
      </c>
      <c r="D273" s="2" t="s">
        <v>333</v>
      </c>
      <c r="E273" s="123" t="s">
        <v>202</v>
      </c>
      <c r="F273" s="123"/>
      <c r="G273" s="4" t="s">
        <v>54</v>
      </c>
      <c r="H273" s="5">
        <v>1</v>
      </c>
      <c r="I273" s="6">
        <v>133.72</v>
      </c>
      <c r="J273" s="71">
        <v>133.72</v>
      </c>
    </row>
    <row r="274" spans="1:10" ht="36" customHeight="1" x14ac:dyDescent="0.25">
      <c r="A274" s="70" t="s">
        <v>149</v>
      </c>
      <c r="B274" s="3" t="s">
        <v>334</v>
      </c>
      <c r="C274" s="2" t="s">
        <v>20</v>
      </c>
      <c r="D274" s="2" t="s">
        <v>335</v>
      </c>
      <c r="E274" s="123" t="s">
        <v>202</v>
      </c>
      <c r="F274" s="123"/>
      <c r="G274" s="4" t="s">
        <v>54</v>
      </c>
      <c r="H274" s="5">
        <v>1</v>
      </c>
      <c r="I274" s="6">
        <v>164.72</v>
      </c>
      <c r="J274" s="71">
        <v>164.72</v>
      </c>
    </row>
    <row r="275" spans="1:10" x14ac:dyDescent="0.25">
      <c r="A275" s="74"/>
      <c r="B275" s="75"/>
      <c r="C275" s="75"/>
      <c r="D275" s="75"/>
      <c r="E275" s="75" t="s">
        <v>167</v>
      </c>
      <c r="F275" s="76">
        <v>17.579999999999998</v>
      </c>
      <c r="G275" s="75" t="s">
        <v>168</v>
      </c>
      <c r="H275" s="76">
        <v>0</v>
      </c>
      <c r="I275" s="75" t="s">
        <v>169</v>
      </c>
      <c r="J275" s="77">
        <v>17.579999999999998</v>
      </c>
    </row>
    <row r="276" spans="1:10" x14ac:dyDescent="0.25">
      <c r="A276" s="74"/>
      <c r="B276" s="75"/>
      <c r="C276" s="75"/>
      <c r="D276" s="75"/>
      <c r="E276" s="75" t="s">
        <v>170</v>
      </c>
      <c r="F276" s="76">
        <v>100.61</v>
      </c>
      <c r="G276" s="75"/>
      <c r="H276" s="125" t="s">
        <v>171</v>
      </c>
      <c r="I276" s="125"/>
      <c r="J276" s="77">
        <v>446.74</v>
      </c>
    </row>
    <row r="277" spans="1:10" ht="30" customHeight="1" thickBot="1" x14ac:dyDescent="0.3">
      <c r="A277" s="66"/>
      <c r="B277" s="62"/>
      <c r="C277" s="62"/>
      <c r="D277" s="62"/>
      <c r="E277" s="62"/>
      <c r="F277" s="62"/>
      <c r="G277" s="62" t="s">
        <v>172</v>
      </c>
      <c r="H277" s="78">
        <v>2</v>
      </c>
      <c r="I277" s="62" t="s">
        <v>173</v>
      </c>
      <c r="J277" s="79">
        <v>893.48</v>
      </c>
    </row>
    <row r="278" spans="1:10" ht="0.9" customHeight="1" thickTop="1" x14ac:dyDescent="0.25">
      <c r="A278" s="80"/>
      <c r="B278" s="12"/>
      <c r="C278" s="12"/>
      <c r="D278" s="12"/>
      <c r="E278" s="12"/>
      <c r="F278" s="12"/>
      <c r="G278" s="12"/>
      <c r="H278" s="12"/>
      <c r="I278" s="12"/>
      <c r="J278" s="81"/>
    </row>
    <row r="279" spans="1:10" ht="18" customHeight="1" x14ac:dyDescent="0.25">
      <c r="A279" s="54" t="s">
        <v>115</v>
      </c>
      <c r="B279" s="36" t="s">
        <v>7</v>
      </c>
      <c r="C279" s="34" t="s">
        <v>8</v>
      </c>
      <c r="D279" s="34" t="s">
        <v>9</v>
      </c>
      <c r="E279" s="126" t="s">
        <v>146</v>
      </c>
      <c r="F279" s="126"/>
      <c r="G279" s="35" t="s">
        <v>10</v>
      </c>
      <c r="H279" s="36" t="s">
        <v>11</v>
      </c>
      <c r="I279" s="36" t="s">
        <v>12</v>
      </c>
      <c r="J279" s="55" t="s">
        <v>14</v>
      </c>
    </row>
    <row r="280" spans="1:10" ht="48" customHeight="1" x14ac:dyDescent="0.25">
      <c r="A280" s="57" t="s">
        <v>147</v>
      </c>
      <c r="B280" s="41" t="s">
        <v>116</v>
      </c>
      <c r="C280" s="39" t="s">
        <v>20</v>
      </c>
      <c r="D280" s="39" t="s">
        <v>117</v>
      </c>
      <c r="E280" s="122" t="s">
        <v>202</v>
      </c>
      <c r="F280" s="122"/>
      <c r="G280" s="40" t="s">
        <v>54</v>
      </c>
      <c r="H280" s="1">
        <v>1</v>
      </c>
      <c r="I280" s="42">
        <v>432.07</v>
      </c>
      <c r="J280" s="69">
        <v>432.07</v>
      </c>
    </row>
    <row r="281" spans="1:10" ht="24" customHeight="1" x14ac:dyDescent="0.25">
      <c r="A281" s="70" t="s">
        <v>149</v>
      </c>
      <c r="B281" s="3" t="s">
        <v>336</v>
      </c>
      <c r="C281" s="2" t="s">
        <v>20</v>
      </c>
      <c r="D281" s="2" t="s">
        <v>337</v>
      </c>
      <c r="E281" s="123" t="s">
        <v>202</v>
      </c>
      <c r="F281" s="123"/>
      <c r="G281" s="4" t="s">
        <v>54</v>
      </c>
      <c r="H281" s="5">
        <v>1</v>
      </c>
      <c r="I281" s="6">
        <v>10.36</v>
      </c>
      <c r="J281" s="71">
        <v>10.36</v>
      </c>
    </row>
    <row r="282" spans="1:10" ht="24" customHeight="1" x14ac:dyDescent="0.25">
      <c r="A282" s="70" t="s">
        <v>149</v>
      </c>
      <c r="B282" s="3" t="s">
        <v>338</v>
      </c>
      <c r="C282" s="2" t="s">
        <v>20</v>
      </c>
      <c r="D282" s="2" t="s">
        <v>339</v>
      </c>
      <c r="E282" s="123" t="s">
        <v>202</v>
      </c>
      <c r="F282" s="123"/>
      <c r="G282" s="4" t="s">
        <v>54</v>
      </c>
      <c r="H282" s="5">
        <v>1</v>
      </c>
      <c r="I282" s="6">
        <v>421.71</v>
      </c>
      <c r="J282" s="71">
        <v>421.71</v>
      </c>
    </row>
    <row r="283" spans="1:10" x14ac:dyDescent="0.25">
      <c r="A283" s="74"/>
      <c r="B283" s="75"/>
      <c r="C283" s="75"/>
      <c r="D283" s="75"/>
      <c r="E283" s="75" t="s">
        <v>167</v>
      </c>
      <c r="F283" s="76">
        <v>19.54</v>
      </c>
      <c r="G283" s="75" t="s">
        <v>168</v>
      </c>
      <c r="H283" s="76">
        <v>0</v>
      </c>
      <c r="I283" s="75" t="s">
        <v>169</v>
      </c>
      <c r="J283" s="77">
        <v>19.54</v>
      </c>
    </row>
    <row r="284" spans="1:10" x14ac:dyDescent="0.25">
      <c r="A284" s="74"/>
      <c r="B284" s="75"/>
      <c r="C284" s="75"/>
      <c r="D284" s="75"/>
      <c r="E284" s="75" t="s">
        <v>170</v>
      </c>
      <c r="F284" s="76">
        <v>125.6</v>
      </c>
      <c r="G284" s="75"/>
      <c r="H284" s="125" t="s">
        <v>171</v>
      </c>
      <c r="I284" s="125"/>
      <c r="J284" s="77">
        <v>557.66999999999996</v>
      </c>
    </row>
    <row r="285" spans="1:10" ht="30" customHeight="1" thickBot="1" x14ac:dyDescent="0.3">
      <c r="A285" s="66"/>
      <c r="B285" s="62"/>
      <c r="C285" s="62"/>
      <c r="D285" s="62"/>
      <c r="E285" s="62"/>
      <c r="F285" s="62"/>
      <c r="G285" s="62" t="s">
        <v>172</v>
      </c>
      <c r="H285" s="78">
        <v>1</v>
      </c>
      <c r="I285" s="62" t="s">
        <v>173</v>
      </c>
      <c r="J285" s="79">
        <v>557.66999999999996</v>
      </c>
    </row>
    <row r="286" spans="1:10" ht="0.9" customHeight="1" thickTop="1" x14ac:dyDescent="0.25">
      <c r="A286" s="80"/>
      <c r="B286" s="12"/>
      <c r="C286" s="12"/>
      <c r="D286" s="12"/>
      <c r="E286" s="12"/>
      <c r="F286" s="12"/>
      <c r="G286" s="12"/>
      <c r="H286" s="12"/>
      <c r="I286" s="12"/>
      <c r="J286" s="81"/>
    </row>
    <row r="287" spans="1:10" ht="18" customHeight="1" x14ac:dyDescent="0.25">
      <c r="A287" s="54" t="s">
        <v>118</v>
      </c>
      <c r="B287" s="36" t="s">
        <v>7</v>
      </c>
      <c r="C287" s="34" t="s">
        <v>8</v>
      </c>
      <c r="D287" s="34" t="s">
        <v>9</v>
      </c>
      <c r="E287" s="126" t="s">
        <v>146</v>
      </c>
      <c r="F287" s="126"/>
      <c r="G287" s="35" t="s">
        <v>10</v>
      </c>
      <c r="H287" s="36" t="s">
        <v>11</v>
      </c>
      <c r="I287" s="36" t="s">
        <v>12</v>
      </c>
      <c r="J287" s="55" t="s">
        <v>14</v>
      </c>
    </row>
    <row r="288" spans="1:10" ht="24" customHeight="1" x14ac:dyDescent="0.25">
      <c r="A288" s="57" t="s">
        <v>147</v>
      </c>
      <c r="B288" s="41" t="s">
        <v>119</v>
      </c>
      <c r="C288" s="39" t="s">
        <v>20</v>
      </c>
      <c r="D288" s="39" t="s">
        <v>120</v>
      </c>
      <c r="E288" s="122" t="s">
        <v>308</v>
      </c>
      <c r="F288" s="122"/>
      <c r="G288" s="40" t="s">
        <v>41</v>
      </c>
      <c r="H288" s="1">
        <v>1</v>
      </c>
      <c r="I288" s="42">
        <v>433.56</v>
      </c>
      <c r="J288" s="69">
        <v>433.56</v>
      </c>
    </row>
    <row r="289" spans="1:10" ht="24" customHeight="1" x14ac:dyDescent="0.25">
      <c r="A289" s="70" t="s">
        <v>149</v>
      </c>
      <c r="B289" s="3" t="s">
        <v>340</v>
      </c>
      <c r="C289" s="2" t="s">
        <v>20</v>
      </c>
      <c r="D289" s="2" t="s">
        <v>341</v>
      </c>
      <c r="E289" s="123" t="s">
        <v>148</v>
      </c>
      <c r="F289" s="123"/>
      <c r="G289" s="4" t="s">
        <v>22</v>
      </c>
      <c r="H289" s="5">
        <v>2</v>
      </c>
      <c r="I289" s="6">
        <v>16.149999999999999</v>
      </c>
      <c r="J289" s="71">
        <v>32.299999999999997</v>
      </c>
    </row>
    <row r="290" spans="1:10" ht="24" customHeight="1" x14ac:dyDescent="0.25">
      <c r="A290" s="70" t="s">
        <v>149</v>
      </c>
      <c r="B290" s="3" t="s">
        <v>318</v>
      </c>
      <c r="C290" s="2" t="s">
        <v>20</v>
      </c>
      <c r="D290" s="2" t="s">
        <v>319</v>
      </c>
      <c r="E290" s="123" t="s">
        <v>148</v>
      </c>
      <c r="F290" s="123"/>
      <c r="G290" s="4" t="s">
        <v>22</v>
      </c>
      <c r="H290" s="5">
        <v>2</v>
      </c>
      <c r="I290" s="6">
        <v>17.579999999999998</v>
      </c>
      <c r="J290" s="71">
        <v>35.159999999999997</v>
      </c>
    </row>
    <row r="291" spans="1:10" ht="24" customHeight="1" x14ac:dyDescent="0.25">
      <c r="A291" s="72" t="s">
        <v>152</v>
      </c>
      <c r="B291" s="8" t="s">
        <v>342</v>
      </c>
      <c r="C291" s="7" t="s">
        <v>20</v>
      </c>
      <c r="D291" s="7" t="s">
        <v>343</v>
      </c>
      <c r="E291" s="124" t="s">
        <v>191</v>
      </c>
      <c r="F291" s="124"/>
      <c r="G291" s="9" t="s">
        <v>54</v>
      </c>
      <c r="H291" s="10">
        <v>8</v>
      </c>
      <c r="I291" s="11">
        <v>0.06</v>
      </c>
      <c r="J291" s="73">
        <v>0.48</v>
      </c>
    </row>
    <row r="292" spans="1:10" ht="24" customHeight="1" x14ac:dyDescent="0.25">
      <c r="A292" s="72" t="s">
        <v>152</v>
      </c>
      <c r="B292" s="8" t="s">
        <v>344</v>
      </c>
      <c r="C292" s="7" t="s">
        <v>20</v>
      </c>
      <c r="D292" s="7" t="s">
        <v>345</v>
      </c>
      <c r="E292" s="124" t="s">
        <v>191</v>
      </c>
      <c r="F292" s="124"/>
      <c r="G292" s="9" t="s">
        <v>41</v>
      </c>
      <c r="H292" s="10">
        <v>1</v>
      </c>
      <c r="I292" s="11">
        <v>343.99</v>
      </c>
      <c r="J292" s="73">
        <v>343.99</v>
      </c>
    </row>
    <row r="293" spans="1:10" ht="48" customHeight="1" x14ac:dyDescent="0.25">
      <c r="A293" s="72" t="s">
        <v>152</v>
      </c>
      <c r="B293" s="8" t="s">
        <v>346</v>
      </c>
      <c r="C293" s="7" t="s">
        <v>20</v>
      </c>
      <c r="D293" s="7" t="s">
        <v>347</v>
      </c>
      <c r="E293" s="124" t="s">
        <v>191</v>
      </c>
      <c r="F293" s="124"/>
      <c r="G293" s="9" t="s">
        <v>47</v>
      </c>
      <c r="H293" s="10">
        <v>4.2</v>
      </c>
      <c r="I293" s="11">
        <v>4.5599999999999996</v>
      </c>
      <c r="J293" s="73">
        <v>19.149999999999999</v>
      </c>
    </row>
    <row r="294" spans="1:10" ht="24" customHeight="1" x14ac:dyDescent="0.25">
      <c r="A294" s="72" t="s">
        <v>152</v>
      </c>
      <c r="B294" s="8" t="s">
        <v>348</v>
      </c>
      <c r="C294" s="7" t="s">
        <v>20</v>
      </c>
      <c r="D294" s="7" t="s">
        <v>349</v>
      </c>
      <c r="E294" s="124" t="s">
        <v>191</v>
      </c>
      <c r="F294" s="124"/>
      <c r="G294" s="9" t="s">
        <v>54</v>
      </c>
      <c r="H294" s="10">
        <v>8</v>
      </c>
      <c r="I294" s="11">
        <v>0.31</v>
      </c>
      <c r="J294" s="73">
        <v>2.48</v>
      </c>
    </row>
    <row r="295" spans="1:10" x14ac:dyDescent="0.25">
      <c r="A295" s="74"/>
      <c r="B295" s="75"/>
      <c r="C295" s="75"/>
      <c r="D295" s="75"/>
      <c r="E295" s="75" t="s">
        <v>167</v>
      </c>
      <c r="F295" s="76">
        <v>52.02</v>
      </c>
      <c r="G295" s="75" t="s">
        <v>168</v>
      </c>
      <c r="H295" s="76">
        <v>0</v>
      </c>
      <c r="I295" s="75" t="s">
        <v>169</v>
      </c>
      <c r="J295" s="77">
        <v>52.02</v>
      </c>
    </row>
    <row r="296" spans="1:10" x14ac:dyDescent="0.25">
      <c r="A296" s="74"/>
      <c r="B296" s="75"/>
      <c r="C296" s="75"/>
      <c r="D296" s="75"/>
      <c r="E296" s="75" t="s">
        <v>170</v>
      </c>
      <c r="F296" s="76">
        <v>126.03</v>
      </c>
      <c r="G296" s="75"/>
      <c r="H296" s="125" t="s">
        <v>171</v>
      </c>
      <c r="I296" s="125"/>
      <c r="J296" s="77">
        <v>559.59</v>
      </c>
    </row>
    <row r="297" spans="1:10" ht="30" customHeight="1" thickBot="1" x14ac:dyDescent="0.3">
      <c r="A297" s="66"/>
      <c r="B297" s="62"/>
      <c r="C297" s="62"/>
      <c r="D297" s="62"/>
      <c r="E297" s="62"/>
      <c r="F297" s="62"/>
      <c r="G297" s="62" t="s">
        <v>172</v>
      </c>
      <c r="H297" s="78">
        <v>1.5</v>
      </c>
      <c r="I297" s="62" t="s">
        <v>173</v>
      </c>
      <c r="J297" s="79">
        <v>839.38</v>
      </c>
    </row>
    <row r="298" spans="1:10" ht="0.9" customHeight="1" thickTop="1" x14ac:dyDescent="0.25">
      <c r="A298" s="80"/>
      <c r="B298" s="12"/>
      <c r="C298" s="12"/>
      <c r="D298" s="12"/>
      <c r="E298" s="12"/>
      <c r="F298" s="12"/>
      <c r="G298" s="12"/>
      <c r="H298" s="12"/>
      <c r="I298" s="12"/>
      <c r="J298" s="81"/>
    </row>
    <row r="299" spans="1:10" ht="24" customHeight="1" x14ac:dyDescent="0.25">
      <c r="A299" s="56" t="s">
        <v>121</v>
      </c>
      <c r="B299" s="37"/>
      <c r="C299" s="37"/>
      <c r="D299" s="37" t="s">
        <v>122</v>
      </c>
      <c r="E299" s="37"/>
      <c r="F299" s="127"/>
      <c r="G299" s="127"/>
      <c r="H299" s="38"/>
      <c r="I299" s="37"/>
      <c r="J299" s="68">
        <v>20896.169999999998</v>
      </c>
    </row>
    <row r="300" spans="1:10" ht="18" customHeight="1" x14ac:dyDescent="0.25">
      <c r="A300" s="54" t="s">
        <v>123</v>
      </c>
      <c r="B300" s="36" t="s">
        <v>7</v>
      </c>
      <c r="C300" s="34" t="s">
        <v>8</v>
      </c>
      <c r="D300" s="34" t="s">
        <v>9</v>
      </c>
      <c r="E300" s="126" t="s">
        <v>146</v>
      </c>
      <c r="F300" s="126"/>
      <c r="G300" s="35" t="s">
        <v>10</v>
      </c>
      <c r="H300" s="36" t="s">
        <v>11</v>
      </c>
      <c r="I300" s="36" t="s">
        <v>12</v>
      </c>
      <c r="J300" s="55" t="s">
        <v>14</v>
      </c>
    </row>
    <row r="301" spans="1:10" ht="24" customHeight="1" x14ac:dyDescent="0.25">
      <c r="A301" s="57" t="s">
        <v>147</v>
      </c>
      <c r="B301" s="41" t="s">
        <v>124</v>
      </c>
      <c r="C301" s="39" t="s">
        <v>125</v>
      </c>
      <c r="D301" s="39" t="s">
        <v>126</v>
      </c>
      <c r="E301" s="122" t="s">
        <v>34</v>
      </c>
      <c r="F301" s="122"/>
      <c r="G301" s="40" t="s">
        <v>41</v>
      </c>
      <c r="H301" s="1">
        <v>1</v>
      </c>
      <c r="I301" s="42">
        <v>225.5</v>
      </c>
      <c r="J301" s="69">
        <v>225.5</v>
      </c>
    </row>
    <row r="302" spans="1:10" ht="24" customHeight="1" x14ac:dyDescent="0.25">
      <c r="A302" s="72" t="s">
        <v>152</v>
      </c>
      <c r="B302" s="8" t="s">
        <v>350</v>
      </c>
      <c r="C302" s="7" t="s">
        <v>34</v>
      </c>
      <c r="D302" s="7" t="s">
        <v>351</v>
      </c>
      <c r="E302" s="124" t="s">
        <v>155</v>
      </c>
      <c r="F302" s="124"/>
      <c r="G302" s="9" t="s">
        <v>22</v>
      </c>
      <c r="H302" s="10">
        <v>0.75</v>
      </c>
      <c r="I302" s="11">
        <v>15.16</v>
      </c>
      <c r="J302" s="73">
        <v>11.37</v>
      </c>
    </row>
    <row r="303" spans="1:10" ht="24" customHeight="1" x14ac:dyDescent="0.25">
      <c r="A303" s="72" t="s">
        <v>152</v>
      </c>
      <c r="B303" s="8" t="s">
        <v>352</v>
      </c>
      <c r="C303" s="7" t="s">
        <v>34</v>
      </c>
      <c r="D303" s="7" t="s">
        <v>186</v>
      </c>
      <c r="E303" s="124" t="s">
        <v>155</v>
      </c>
      <c r="F303" s="124"/>
      <c r="G303" s="9" t="s">
        <v>22</v>
      </c>
      <c r="H303" s="10">
        <v>0.75</v>
      </c>
      <c r="I303" s="11">
        <v>13.78</v>
      </c>
      <c r="J303" s="73">
        <v>10.33</v>
      </c>
    </row>
    <row r="304" spans="1:10" ht="24" customHeight="1" x14ac:dyDescent="0.25">
      <c r="A304" s="72" t="s">
        <v>152</v>
      </c>
      <c r="B304" s="8" t="s">
        <v>353</v>
      </c>
      <c r="C304" s="7" t="s">
        <v>34</v>
      </c>
      <c r="D304" s="7" t="s">
        <v>354</v>
      </c>
      <c r="E304" s="124" t="s">
        <v>191</v>
      </c>
      <c r="F304" s="124"/>
      <c r="G304" s="9" t="s">
        <v>41</v>
      </c>
      <c r="H304" s="10">
        <v>1</v>
      </c>
      <c r="I304" s="11">
        <v>132.80000000000001</v>
      </c>
      <c r="J304" s="73">
        <v>132.80000000000001</v>
      </c>
    </row>
    <row r="305" spans="1:10" ht="24" customHeight="1" x14ac:dyDescent="0.25">
      <c r="A305" s="72" t="s">
        <v>152</v>
      </c>
      <c r="B305" s="8" t="s">
        <v>355</v>
      </c>
      <c r="C305" s="7" t="s">
        <v>125</v>
      </c>
      <c r="D305" s="7" t="s">
        <v>356</v>
      </c>
      <c r="E305" s="124" t="s">
        <v>191</v>
      </c>
      <c r="F305" s="124"/>
      <c r="G305" s="9" t="s">
        <v>41</v>
      </c>
      <c r="H305" s="10">
        <v>1.05</v>
      </c>
      <c r="I305" s="11">
        <v>67.62</v>
      </c>
      <c r="J305" s="73">
        <v>71</v>
      </c>
    </row>
    <row r="306" spans="1:10" x14ac:dyDescent="0.25">
      <c r="A306" s="74"/>
      <c r="B306" s="75"/>
      <c r="C306" s="75"/>
      <c r="D306" s="75"/>
      <c r="E306" s="75" t="s">
        <v>167</v>
      </c>
      <c r="F306" s="76">
        <v>21.7</v>
      </c>
      <c r="G306" s="75" t="s">
        <v>168</v>
      </c>
      <c r="H306" s="76">
        <v>0</v>
      </c>
      <c r="I306" s="75" t="s">
        <v>169</v>
      </c>
      <c r="J306" s="77">
        <v>21.7</v>
      </c>
    </row>
    <row r="307" spans="1:10" x14ac:dyDescent="0.25">
      <c r="A307" s="74"/>
      <c r="B307" s="75"/>
      <c r="C307" s="75"/>
      <c r="D307" s="75"/>
      <c r="E307" s="75" t="s">
        <v>170</v>
      </c>
      <c r="F307" s="76">
        <v>65.55</v>
      </c>
      <c r="G307" s="75"/>
      <c r="H307" s="125" t="s">
        <v>171</v>
      </c>
      <c r="I307" s="125"/>
      <c r="J307" s="77">
        <v>291.05</v>
      </c>
    </row>
    <row r="308" spans="1:10" ht="30" customHeight="1" thickBot="1" x14ac:dyDescent="0.3">
      <c r="A308" s="66"/>
      <c r="B308" s="62"/>
      <c r="C308" s="62"/>
      <c r="D308" s="62"/>
      <c r="E308" s="62"/>
      <c r="F308" s="62"/>
      <c r="G308" s="62" t="s">
        <v>172</v>
      </c>
      <c r="H308" s="78">
        <v>29.04</v>
      </c>
      <c r="I308" s="62" t="s">
        <v>173</v>
      </c>
      <c r="J308" s="79">
        <v>8452.09</v>
      </c>
    </row>
    <row r="309" spans="1:10" ht="0.9" customHeight="1" thickTop="1" x14ac:dyDescent="0.25">
      <c r="A309" s="80"/>
      <c r="B309" s="12"/>
      <c r="C309" s="12"/>
      <c r="D309" s="12"/>
      <c r="E309" s="12"/>
      <c r="F309" s="12"/>
      <c r="G309" s="12"/>
      <c r="H309" s="12"/>
      <c r="I309" s="12"/>
      <c r="J309" s="81"/>
    </row>
    <row r="310" spans="1:10" ht="18" customHeight="1" x14ac:dyDescent="0.25">
      <c r="A310" s="54" t="s">
        <v>127</v>
      </c>
      <c r="B310" s="36" t="s">
        <v>7</v>
      </c>
      <c r="C310" s="34" t="s">
        <v>8</v>
      </c>
      <c r="D310" s="34" t="s">
        <v>9</v>
      </c>
      <c r="E310" s="126" t="s">
        <v>146</v>
      </c>
      <c r="F310" s="126"/>
      <c r="G310" s="35" t="s">
        <v>10</v>
      </c>
      <c r="H310" s="36" t="s">
        <v>11</v>
      </c>
      <c r="I310" s="36" t="s">
        <v>12</v>
      </c>
      <c r="J310" s="55" t="s">
        <v>14</v>
      </c>
    </row>
    <row r="311" spans="1:10" ht="24" customHeight="1" x14ac:dyDescent="0.25">
      <c r="A311" s="57" t="s">
        <v>147</v>
      </c>
      <c r="B311" s="41" t="s">
        <v>128</v>
      </c>
      <c r="C311" s="39" t="s">
        <v>20</v>
      </c>
      <c r="D311" s="39" t="s">
        <v>129</v>
      </c>
      <c r="E311" s="122" t="s">
        <v>148</v>
      </c>
      <c r="F311" s="122"/>
      <c r="G311" s="40" t="s">
        <v>22</v>
      </c>
      <c r="H311" s="1">
        <v>1</v>
      </c>
      <c r="I311" s="42">
        <v>19.809999999999999</v>
      </c>
      <c r="J311" s="69">
        <v>19.809999999999999</v>
      </c>
    </row>
    <row r="312" spans="1:10" ht="24" customHeight="1" x14ac:dyDescent="0.25">
      <c r="A312" s="70" t="s">
        <v>149</v>
      </c>
      <c r="B312" s="3" t="s">
        <v>357</v>
      </c>
      <c r="C312" s="2" t="s">
        <v>20</v>
      </c>
      <c r="D312" s="2" t="s">
        <v>358</v>
      </c>
      <c r="E312" s="123" t="s">
        <v>148</v>
      </c>
      <c r="F312" s="123"/>
      <c r="G312" s="4" t="s">
        <v>22</v>
      </c>
      <c r="H312" s="5">
        <v>1</v>
      </c>
      <c r="I312" s="6">
        <v>0.16</v>
      </c>
      <c r="J312" s="71">
        <v>0.16</v>
      </c>
    </row>
    <row r="313" spans="1:10" ht="24" customHeight="1" x14ac:dyDescent="0.25">
      <c r="A313" s="72" t="s">
        <v>152</v>
      </c>
      <c r="B313" s="8" t="s">
        <v>359</v>
      </c>
      <c r="C313" s="7" t="s">
        <v>20</v>
      </c>
      <c r="D313" s="7" t="s">
        <v>360</v>
      </c>
      <c r="E313" s="124" t="s">
        <v>161</v>
      </c>
      <c r="F313" s="124"/>
      <c r="G313" s="9" t="s">
        <v>22</v>
      </c>
      <c r="H313" s="10">
        <v>1</v>
      </c>
      <c r="I313" s="11">
        <v>1.03</v>
      </c>
      <c r="J313" s="73">
        <v>1.03</v>
      </c>
    </row>
    <row r="314" spans="1:10" ht="24" customHeight="1" x14ac:dyDescent="0.25">
      <c r="A314" s="72" t="s">
        <v>152</v>
      </c>
      <c r="B314" s="8" t="s">
        <v>361</v>
      </c>
      <c r="C314" s="7" t="s">
        <v>20</v>
      </c>
      <c r="D314" s="7" t="s">
        <v>362</v>
      </c>
      <c r="E314" s="124" t="s">
        <v>158</v>
      </c>
      <c r="F314" s="124"/>
      <c r="G314" s="9" t="s">
        <v>22</v>
      </c>
      <c r="H314" s="10">
        <v>1</v>
      </c>
      <c r="I314" s="11">
        <v>1.05</v>
      </c>
      <c r="J314" s="73">
        <v>1.05</v>
      </c>
    </row>
    <row r="315" spans="1:10" ht="24" customHeight="1" x14ac:dyDescent="0.25">
      <c r="A315" s="72" t="s">
        <v>152</v>
      </c>
      <c r="B315" s="8" t="s">
        <v>159</v>
      </c>
      <c r="C315" s="7" t="s">
        <v>20</v>
      </c>
      <c r="D315" s="7" t="s">
        <v>160</v>
      </c>
      <c r="E315" s="124" t="s">
        <v>161</v>
      </c>
      <c r="F315" s="124"/>
      <c r="G315" s="9" t="s">
        <v>22</v>
      </c>
      <c r="H315" s="10">
        <v>1</v>
      </c>
      <c r="I315" s="11">
        <v>0.55000000000000004</v>
      </c>
      <c r="J315" s="73">
        <v>0.55000000000000004</v>
      </c>
    </row>
    <row r="316" spans="1:10" ht="24" customHeight="1" x14ac:dyDescent="0.25">
      <c r="A316" s="72" t="s">
        <v>152</v>
      </c>
      <c r="B316" s="8" t="s">
        <v>363</v>
      </c>
      <c r="C316" s="7" t="s">
        <v>20</v>
      </c>
      <c r="D316" s="7" t="s">
        <v>364</v>
      </c>
      <c r="E316" s="124" t="s">
        <v>158</v>
      </c>
      <c r="F316" s="124"/>
      <c r="G316" s="9" t="s">
        <v>22</v>
      </c>
      <c r="H316" s="10">
        <v>1</v>
      </c>
      <c r="I316" s="11">
        <v>0.38</v>
      </c>
      <c r="J316" s="73">
        <v>0.38</v>
      </c>
    </row>
    <row r="317" spans="1:10" ht="24" customHeight="1" x14ac:dyDescent="0.25">
      <c r="A317" s="72" t="s">
        <v>152</v>
      </c>
      <c r="B317" s="8" t="s">
        <v>365</v>
      </c>
      <c r="C317" s="7" t="s">
        <v>20</v>
      </c>
      <c r="D317" s="7" t="s">
        <v>366</v>
      </c>
      <c r="E317" s="124" t="s">
        <v>155</v>
      </c>
      <c r="F317" s="124"/>
      <c r="G317" s="9" t="s">
        <v>22</v>
      </c>
      <c r="H317" s="10">
        <v>1</v>
      </c>
      <c r="I317" s="11">
        <v>15.79</v>
      </c>
      <c r="J317" s="73">
        <v>15.79</v>
      </c>
    </row>
    <row r="318" spans="1:10" ht="24" customHeight="1" x14ac:dyDescent="0.25">
      <c r="A318" s="72" t="s">
        <v>152</v>
      </c>
      <c r="B318" s="8" t="s">
        <v>164</v>
      </c>
      <c r="C318" s="7" t="s">
        <v>20</v>
      </c>
      <c r="D318" s="7" t="s">
        <v>165</v>
      </c>
      <c r="E318" s="124" t="s">
        <v>166</v>
      </c>
      <c r="F318" s="124"/>
      <c r="G318" s="9" t="s">
        <v>22</v>
      </c>
      <c r="H318" s="10">
        <v>1</v>
      </c>
      <c r="I318" s="11">
        <v>0.06</v>
      </c>
      <c r="J318" s="73">
        <v>0.06</v>
      </c>
    </row>
    <row r="319" spans="1:10" ht="24" customHeight="1" x14ac:dyDescent="0.25">
      <c r="A319" s="72" t="s">
        <v>152</v>
      </c>
      <c r="B319" s="8" t="s">
        <v>367</v>
      </c>
      <c r="C319" s="7" t="s">
        <v>20</v>
      </c>
      <c r="D319" s="7" t="s">
        <v>368</v>
      </c>
      <c r="E319" s="124" t="s">
        <v>369</v>
      </c>
      <c r="F319" s="124"/>
      <c r="G319" s="9" t="s">
        <v>22</v>
      </c>
      <c r="H319" s="10">
        <v>1</v>
      </c>
      <c r="I319" s="11">
        <v>0.79</v>
      </c>
      <c r="J319" s="73">
        <v>0.79</v>
      </c>
    </row>
    <row r="320" spans="1:10" x14ac:dyDescent="0.25">
      <c r="A320" s="74"/>
      <c r="B320" s="75"/>
      <c r="C320" s="75"/>
      <c r="D320" s="75"/>
      <c r="E320" s="75" t="s">
        <v>167</v>
      </c>
      <c r="F320" s="76">
        <v>15.95</v>
      </c>
      <c r="G320" s="75" t="s">
        <v>168</v>
      </c>
      <c r="H320" s="76">
        <v>0</v>
      </c>
      <c r="I320" s="75" t="s">
        <v>169</v>
      </c>
      <c r="J320" s="77">
        <v>15.95</v>
      </c>
    </row>
    <row r="321" spans="1:10" x14ac:dyDescent="0.25">
      <c r="A321" s="74"/>
      <c r="B321" s="75"/>
      <c r="C321" s="75"/>
      <c r="D321" s="75"/>
      <c r="E321" s="75" t="s">
        <v>170</v>
      </c>
      <c r="F321" s="76">
        <v>5.75</v>
      </c>
      <c r="G321" s="75"/>
      <c r="H321" s="125" t="s">
        <v>171</v>
      </c>
      <c r="I321" s="125"/>
      <c r="J321" s="77">
        <v>25.56</v>
      </c>
    </row>
    <row r="322" spans="1:10" ht="30" customHeight="1" thickBot="1" x14ac:dyDescent="0.3">
      <c r="A322" s="66"/>
      <c r="B322" s="62"/>
      <c r="C322" s="62"/>
      <c r="D322" s="62"/>
      <c r="E322" s="62"/>
      <c r="F322" s="62"/>
      <c r="G322" s="62" t="s">
        <v>172</v>
      </c>
      <c r="H322" s="78">
        <v>80</v>
      </c>
      <c r="I322" s="62" t="s">
        <v>173</v>
      </c>
      <c r="J322" s="79">
        <v>2044.8</v>
      </c>
    </row>
    <row r="323" spans="1:10" ht="0.9" customHeight="1" thickTop="1" x14ac:dyDescent="0.25">
      <c r="A323" s="80"/>
      <c r="B323" s="12"/>
      <c r="C323" s="12"/>
      <c r="D323" s="12"/>
      <c r="E323" s="12"/>
      <c r="F323" s="12"/>
      <c r="G323" s="12"/>
      <c r="H323" s="12"/>
      <c r="I323" s="12"/>
      <c r="J323" s="81"/>
    </row>
    <row r="324" spans="1:10" ht="18" customHeight="1" x14ac:dyDescent="0.25">
      <c r="A324" s="54" t="s">
        <v>130</v>
      </c>
      <c r="B324" s="36" t="s">
        <v>7</v>
      </c>
      <c r="C324" s="34" t="s">
        <v>8</v>
      </c>
      <c r="D324" s="34" t="s">
        <v>9</v>
      </c>
      <c r="E324" s="126" t="s">
        <v>146</v>
      </c>
      <c r="F324" s="126"/>
      <c r="G324" s="35" t="s">
        <v>10</v>
      </c>
      <c r="H324" s="36" t="s">
        <v>11</v>
      </c>
      <c r="I324" s="36" t="s">
        <v>12</v>
      </c>
      <c r="J324" s="55" t="s">
        <v>14</v>
      </c>
    </row>
    <row r="325" spans="1:10" ht="24" customHeight="1" x14ac:dyDescent="0.25">
      <c r="A325" s="57" t="s">
        <v>147</v>
      </c>
      <c r="B325" s="41" t="s">
        <v>131</v>
      </c>
      <c r="C325" s="39" t="s">
        <v>34</v>
      </c>
      <c r="D325" s="39" t="s">
        <v>132</v>
      </c>
      <c r="E325" s="122" t="s">
        <v>187</v>
      </c>
      <c r="F325" s="122"/>
      <c r="G325" s="40" t="s">
        <v>133</v>
      </c>
      <c r="H325" s="1">
        <v>1</v>
      </c>
      <c r="I325" s="42">
        <v>457.55</v>
      </c>
      <c r="J325" s="69">
        <v>457.55</v>
      </c>
    </row>
    <row r="326" spans="1:10" ht="24" customHeight="1" x14ac:dyDescent="0.25">
      <c r="A326" s="70" t="s">
        <v>149</v>
      </c>
      <c r="B326" s="3" t="s">
        <v>370</v>
      </c>
      <c r="C326" s="2" t="s">
        <v>34</v>
      </c>
      <c r="D326" s="2" t="s">
        <v>371</v>
      </c>
      <c r="E326" s="123" t="s">
        <v>187</v>
      </c>
      <c r="F326" s="123"/>
      <c r="G326" s="4" t="s">
        <v>22</v>
      </c>
      <c r="H326" s="5">
        <v>9</v>
      </c>
      <c r="I326" s="6">
        <v>17.059999999999999</v>
      </c>
      <c r="J326" s="71">
        <v>153.54</v>
      </c>
    </row>
    <row r="327" spans="1:10" ht="24" customHeight="1" x14ac:dyDescent="0.25">
      <c r="A327" s="70" t="s">
        <v>149</v>
      </c>
      <c r="B327" s="3" t="s">
        <v>372</v>
      </c>
      <c r="C327" s="2" t="s">
        <v>34</v>
      </c>
      <c r="D327" s="2" t="s">
        <v>204</v>
      </c>
      <c r="E327" s="123" t="s">
        <v>187</v>
      </c>
      <c r="F327" s="123"/>
      <c r="G327" s="4" t="s">
        <v>22</v>
      </c>
      <c r="H327" s="5">
        <v>9</v>
      </c>
      <c r="I327" s="6">
        <v>19.82</v>
      </c>
      <c r="J327" s="71">
        <v>178.38</v>
      </c>
    </row>
    <row r="328" spans="1:10" ht="24" customHeight="1" x14ac:dyDescent="0.25">
      <c r="A328" s="72" t="s">
        <v>152</v>
      </c>
      <c r="B328" s="8" t="s">
        <v>373</v>
      </c>
      <c r="C328" s="7" t="s">
        <v>34</v>
      </c>
      <c r="D328" s="7" t="s">
        <v>374</v>
      </c>
      <c r="E328" s="124" t="s">
        <v>191</v>
      </c>
      <c r="F328" s="124"/>
      <c r="G328" s="9" t="s">
        <v>54</v>
      </c>
      <c r="H328" s="10">
        <v>1</v>
      </c>
      <c r="I328" s="11">
        <v>44</v>
      </c>
      <c r="J328" s="73">
        <v>44</v>
      </c>
    </row>
    <row r="329" spans="1:10" ht="24" customHeight="1" x14ac:dyDescent="0.25">
      <c r="A329" s="72" t="s">
        <v>152</v>
      </c>
      <c r="B329" s="8" t="s">
        <v>375</v>
      </c>
      <c r="C329" s="7" t="s">
        <v>34</v>
      </c>
      <c r="D329" s="7" t="s">
        <v>376</v>
      </c>
      <c r="E329" s="124" t="s">
        <v>191</v>
      </c>
      <c r="F329" s="124"/>
      <c r="G329" s="9" t="s">
        <v>47</v>
      </c>
      <c r="H329" s="10">
        <v>12</v>
      </c>
      <c r="I329" s="11">
        <v>3.53</v>
      </c>
      <c r="J329" s="73">
        <v>42.36</v>
      </c>
    </row>
    <row r="330" spans="1:10" ht="24" customHeight="1" x14ac:dyDescent="0.25">
      <c r="A330" s="72" t="s">
        <v>152</v>
      </c>
      <c r="B330" s="8" t="s">
        <v>377</v>
      </c>
      <c r="C330" s="7" t="s">
        <v>34</v>
      </c>
      <c r="D330" s="7" t="s">
        <v>378</v>
      </c>
      <c r="E330" s="124" t="s">
        <v>191</v>
      </c>
      <c r="F330" s="124"/>
      <c r="G330" s="9" t="s">
        <v>47</v>
      </c>
      <c r="H330" s="10">
        <v>3</v>
      </c>
      <c r="I330" s="11">
        <v>4.59</v>
      </c>
      <c r="J330" s="73">
        <v>13.77</v>
      </c>
    </row>
    <row r="331" spans="1:10" ht="24" customHeight="1" x14ac:dyDescent="0.25">
      <c r="A331" s="72" t="s">
        <v>152</v>
      </c>
      <c r="B331" s="8" t="s">
        <v>379</v>
      </c>
      <c r="C331" s="7" t="s">
        <v>34</v>
      </c>
      <c r="D331" s="7" t="s">
        <v>380</v>
      </c>
      <c r="E331" s="124" t="s">
        <v>191</v>
      </c>
      <c r="F331" s="124"/>
      <c r="G331" s="9" t="s">
        <v>54</v>
      </c>
      <c r="H331" s="10">
        <v>4</v>
      </c>
      <c r="I331" s="11">
        <v>0.52</v>
      </c>
      <c r="J331" s="73">
        <v>2.08</v>
      </c>
    </row>
    <row r="332" spans="1:10" ht="24" customHeight="1" x14ac:dyDescent="0.25">
      <c r="A332" s="72" t="s">
        <v>152</v>
      </c>
      <c r="B332" s="8" t="s">
        <v>381</v>
      </c>
      <c r="C332" s="7" t="s">
        <v>34</v>
      </c>
      <c r="D332" s="7" t="s">
        <v>382</v>
      </c>
      <c r="E332" s="124" t="s">
        <v>191</v>
      </c>
      <c r="F332" s="124"/>
      <c r="G332" s="9" t="s">
        <v>54</v>
      </c>
      <c r="H332" s="10">
        <v>4</v>
      </c>
      <c r="I332" s="11">
        <v>0.74</v>
      </c>
      <c r="J332" s="73">
        <v>2.96</v>
      </c>
    </row>
    <row r="333" spans="1:10" ht="24" customHeight="1" x14ac:dyDescent="0.25">
      <c r="A333" s="72" t="s">
        <v>152</v>
      </c>
      <c r="B333" s="8" t="s">
        <v>383</v>
      </c>
      <c r="C333" s="7" t="s">
        <v>34</v>
      </c>
      <c r="D333" s="7" t="s">
        <v>384</v>
      </c>
      <c r="E333" s="124" t="s">
        <v>191</v>
      </c>
      <c r="F333" s="124"/>
      <c r="G333" s="9" t="s">
        <v>54</v>
      </c>
      <c r="H333" s="10">
        <v>1</v>
      </c>
      <c r="I333" s="11">
        <v>20.46</v>
      </c>
      <c r="J333" s="73">
        <v>20.46</v>
      </c>
    </row>
    <row r="334" spans="1:10" x14ac:dyDescent="0.25">
      <c r="A334" s="74"/>
      <c r="B334" s="75"/>
      <c r="C334" s="75"/>
      <c r="D334" s="75"/>
      <c r="E334" s="75" t="s">
        <v>167</v>
      </c>
      <c r="F334" s="76">
        <v>261.63</v>
      </c>
      <c r="G334" s="75" t="s">
        <v>168</v>
      </c>
      <c r="H334" s="76">
        <v>0</v>
      </c>
      <c r="I334" s="75" t="s">
        <v>169</v>
      </c>
      <c r="J334" s="77">
        <v>261.63</v>
      </c>
    </row>
    <row r="335" spans="1:10" x14ac:dyDescent="0.25">
      <c r="A335" s="74"/>
      <c r="B335" s="75"/>
      <c r="C335" s="75"/>
      <c r="D335" s="75"/>
      <c r="E335" s="75" t="s">
        <v>170</v>
      </c>
      <c r="F335" s="76">
        <v>133</v>
      </c>
      <c r="G335" s="75"/>
      <c r="H335" s="125" t="s">
        <v>171</v>
      </c>
      <c r="I335" s="125"/>
      <c r="J335" s="77">
        <v>590.54999999999995</v>
      </c>
    </row>
    <row r="336" spans="1:10" ht="30" customHeight="1" thickBot="1" x14ac:dyDescent="0.3">
      <c r="A336" s="66"/>
      <c r="B336" s="62"/>
      <c r="C336" s="62"/>
      <c r="D336" s="62"/>
      <c r="E336" s="62"/>
      <c r="F336" s="62"/>
      <c r="G336" s="62" t="s">
        <v>172</v>
      </c>
      <c r="H336" s="78">
        <v>1</v>
      </c>
      <c r="I336" s="62" t="s">
        <v>173</v>
      </c>
      <c r="J336" s="79">
        <v>590.54999999999995</v>
      </c>
    </row>
    <row r="337" spans="1:10" ht="0.9" customHeight="1" thickTop="1" x14ac:dyDescent="0.25">
      <c r="A337" s="80"/>
      <c r="B337" s="12"/>
      <c r="C337" s="12"/>
      <c r="D337" s="12"/>
      <c r="E337" s="12"/>
      <c r="F337" s="12"/>
      <c r="G337" s="12"/>
      <c r="H337" s="12"/>
      <c r="I337" s="12"/>
      <c r="J337" s="81"/>
    </row>
    <row r="338" spans="1:10" ht="18" customHeight="1" x14ac:dyDescent="0.25">
      <c r="A338" s="54" t="s">
        <v>134</v>
      </c>
      <c r="B338" s="36" t="s">
        <v>7</v>
      </c>
      <c r="C338" s="34" t="s">
        <v>8</v>
      </c>
      <c r="D338" s="34" t="s">
        <v>9</v>
      </c>
      <c r="E338" s="126" t="s">
        <v>146</v>
      </c>
      <c r="F338" s="126"/>
      <c r="G338" s="35" t="s">
        <v>10</v>
      </c>
      <c r="H338" s="36" t="s">
        <v>11</v>
      </c>
      <c r="I338" s="36" t="s">
        <v>12</v>
      </c>
      <c r="J338" s="55" t="s">
        <v>14</v>
      </c>
    </row>
    <row r="339" spans="1:10" ht="24" customHeight="1" x14ac:dyDescent="0.25">
      <c r="A339" s="57" t="s">
        <v>147</v>
      </c>
      <c r="B339" s="41" t="s">
        <v>135</v>
      </c>
      <c r="C339" s="39" t="s">
        <v>125</v>
      </c>
      <c r="D339" s="39" t="s">
        <v>136</v>
      </c>
      <c r="E339" s="122" t="s">
        <v>34</v>
      </c>
      <c r="F339" s="122"/>
      <c r="G339" s="40" t="s">
        <v>137</v>
      </c>
      <c r="H339" s="1">
        <v>1</v>
      </c>
      <c r="I339" s="42">
        <v>3690.34</v>
      </c>
      <c r="J339" s="69">
        <v>3690.34</v>
      </c>
    </row>
    <row r="340" spans="1:10" ht="24" customHeight="1" x14ac:dyDescent="0.25">
      <c r="A340" s="70" t="s">
        <v>149</v>
      </c>
      <c r="B340" s="3" t="s">
        <v>370</v>
      </c>
      <c r="C340" s="2" t="s">
        <v>34</v>
      </c>
      <c r="D340" s="2" t="s">
        <v>371</v>
      </c>
      <c r="E340" s="123" t="s">
        <v>187</v>
      </c>
      <c r="F340" s="123"/>
      <c r="G340" s="4" t="s">
        <v>22</v>
      </c>
      <c r="H340" s="5">
        <v>0.5</v>
      </c>
      <c r="I340" s="6">
        <v>17.059999999999999</v>
      </c>
      <c r="J340" s="71">
        <v>8.5299999999999994</v>
      </c>
    </row>
    <row r="341" spans="1:10" ht="24" customHeight="1" x14ac:dyDescent="0.25">
      <c r="A341" s="70" t="s">
        <v>149</v>
      </c>
      <c r="B341" s="3" t="s">
        <v>372</v>
      </c>
      <c r="C341" s="2" t="s">
        <v>34</v>
      </c>
      <c r="D341" s="2" t="s">
        <v>204</v>
      </c>
      <c r="E341" s="123" t="s">
        <v>187</v>
      </c>
      <c r="F341" s="123"/>
      <c r="G341" s="4" t="s">
        <v>22</v>
      </c>
      <c r="H341" s="5">
        <v>1.2</v>
      </c>
      <c r="I341" s="6">
        <v>19.82</v>
      </c>
      <c r="J341" s="71">
        <v>23.78</v>
      </c>
    </row>
    <row r="342" spans="1:10" ht="48" customHeight="1" x14ac:dyDescent="0.25">
      <c r="A342" s="72" t="s">
        <v>152</v>
      </c>
      <c r="B342" s="8" t="s">
        <v>385</v>
      </c>
      <c r="C342" s="7" t="s">
        <v>20</v>
      </c>
      <c r="D342" s="7" t="s">
        <v>386</v>
      </c>
      <c r="E342" s="124" t="s">
        <v>387</v>
      </c>
      <c r="F342" s="124"/>
      <c r="G342" s="9" t="s">
        <v>54</v>
      </c>
      <c r="H342" s="10">
        <v>1</v>
      </c>
      <c r="I342" s="11">
        <v>3658.03</v>
      </c>
      <c r="J342" s="73">
        <v>3658.03</v>
      </c>
    </row>
    <row r="343" spans="1:10" x14ac:dyDescent="0.25">
      <c r="A343" s="74"/>
      <c r="B343" s="75"/>
      <c r="C343" s="75"/>
      <c r="D343" s="75"/>
      <c r="E343" s="75" t="s">
        <v>167</v>
      </c>
      <c r="F343" s="76">
        <v>25.63</v>
      </c>
      <c r="G343" s="75" t="s">
        <v>168</v>
      </c>
      <c r="H343" s="76">
        <v>0</v>
      </c>
      <c r="I343" s="75" t="s">
        <v>169</v>
      </c>
      <c r="J343" s="77">
        <v>25.63</v>
      </c>
    </row>
    <row r="344" spans="1:10" x14ac:dyDescent="0.25">
      <c r="A344" s="74"/>
      <c r="B344" s="75"/>
      <c r="C344" s="75"/>
      <c r="D344" s="75"/>
      <c r="E344" s="75" t="s">
        <v>170</v>
      </c>
      <c r="F344" s="76">
        <v>1072.78</v>
      </c>
      <c r="G344" s="75"/>
      <c r="H344" s="125" t="s">
        <v>171</v>
      </c>
      <c r="I344" s="125"/>
      <c r="J344" s="77">
        <v>4763.12</v>
      </c>
    </row>
    <row r="345" spans="1:10" ht="30" customHeight="1" thickBot="1" x14ac:dyDescent="0.3">
      <c r="A345" s="66"/>
      <c r="B345" s="62"/>
      <c r="C345" s="62"/>
      <c r="D345" s="62"/>
      <c r="E345" s="62"/>
      <c r="F345" s="62"/>
      <c r="G345" s="62" t="s">
        <v>172</v>
      </c>
      <c r="H345" s="78">
        <v>2</v>
      </c>
      <c r="I345" s="62" t="s">
        <v>173</v>
      </c>
      <c r="J345" s="79">
        <v>9526.24</v>
      </c>
    </row>
    <row r="346" spans="1:10" ht="0.9" customHeight="1" thickTop="1" x14ac:dyDescent="0.25">
      <c r="A346" s="80"/>
      <c r="B346" s="12"/>
      <c r="C346" s="12"/>
      <c r="D346" s="12"/>
      <c r="E346" s="12"/>
      <c r="F346" s="12"/>
      <c r="G346" s="12"/>
      <c r="H346" s="12"/>
      <c r="I346" s="12"/>
      <c r="J346" s="81"/>
    </row>
    <row r="347" spans="1:10" ht="18" customHeight="1" x14ac:dyDescent="0.25">
      <c r="A347" s="54" t="s">
        <v>138</v>
      </c>
      <c r="B347" s="36" t="s">
        <v>7</v>
      </c>
      <c r="C347" s="34" t="s">
        <v>8</v>
      </c>
      <c r="D347" s="34" t="s">
        <v>9</v>
      </c>
      <c r="E347" s="126" t="s">
        <v>146</v>
      </c>
      <c r="F347" s="126"/>
      <c r="G347" s="35" t="s">
        <v>10</v>
      </c>
      <c r="H347" s="36" t="s">
        <v>11</v>
      </c>
      <c r="I347" s="36" t="s">
        <v>12</v>
      </c>
      <c r="J347" s="55" t="s">
        <v>14</v>
      </c>
    </row>
    <row r="348" spans="1:10" ht="24" customHeight="1" x14ac:dyDescent="0.25">
      <c r="A348" s="57" t="s">
        <v>147</v>
      </c>
      <c r="B348" s="41" t="s">
        <v>139</v>
      </c>
      <c r="C348" s="39" t="s">
        <v>125</v>
      </c>
      <c r="D348" s="39" t="s">
        <v>140</v>
      </c>
      <c r="E348" s="122" t="s">
        <v>388</v>
      </c>
      <c r="F348" s="122"/>
      <c r="G348" s="40" t="s">
        <v>141</v>
      </c>
      <c r="H348" s="1">
        <v>1</v>
      </c>
      <c r="I348" s="42">
        <v>218.87</v>
      </c>
      <c r="J348" s="69">
        <v>218.87</v>
      </c>
    </row>
    <row r="349" spans="1:10" ht="24" customHeight="1" x14ac:dyDescent="0.25">
      <c r="A349" s="70" t="s">
        <v>149</v>
      </c>
      <c r="B349" s="3" t="s">
        <v>205</v>
      </c>
      <c r="C349" s="2" t="s">
        <v>20</v>
      </c>
      <c r="D349" s="2" t="s">
        <v>206</v>
      </c>
      <c r="E349" s="123" t="s">
        <v>148</v>
      </c>
      <c r="F349" s="123"/>
      <c r="G349" s="4" t="s">
        <v>22</v>
      </c>
      <c r="H349" s="5">
        <v>1</v>
      </c>
      <c r="I349" s="6">
        <v>15.09</v>
      </c>
      <c r="J349" s="71">
        <v>15.09</v>
      </c>
    </row>
    <row r="350" spans="1:10" ht="24" customHeight="1" x14ac:dyDescent="0.25">
      <c r="A350" s="70" t="s">
        <v>149</v>
      </c>
      <c r="B350" s="3" t="s">
        <v>203</v>
      </c>
      <c r="C350" s="2" t="s">
        <v>20</v>
      </c>
      <c r="D350" s="2" t="s">
        <v>204</v>
      </c>
      <c r="E350" s="123" t="s">
        <v>148</v>
      </c>
      <c r="F350" s="123"/>
      <c r="G350" s="4" t="s">
        <v>22</v>
      </c>
      <c r="H350" s="5">
        <v>1.2</v>
      </c>
      <c r="I350" s="6">
        <v>19.82</v>
      </c>
      <c r="J350" s="71">
        <v>23.78</v>
      </c>
    </row>
    <row r="351" spans="1:10" ht="24" customHeight="1" x14ac:dyDescent="0.25">
      <c r="A351" s="72" t="s">
        <v>152</v>
      </c>
      <c r="B351" s="8" t="s">
        <v>389</v>
      </c>
      <c r="C351" s="7" t="s">
        <v>125</v>
      </c>
      <c r="D351" s="7" t="s">
        <v>390</v>
      </c>
      <c r="E351" s="124" t="s">
        <v>158</v>
      </c>
      <c r="F351" s="124"/>
      <c r="G351" s="9" t="s">
        <v>141</v>
      </c>
      <c r="H351" s="10">
        <v>1</v>
      </c>
      <c r="I351" s="11">
        <v>180</v>
      </c>
      <c r="J351" s="73">
        <v>180</v>
      </c>
    </row>
    <row r="352" spans="1:10" x14ac:dyDescent="0.25">
      <c r="A352" s="74"/>
      <c r="B352" s="75"/>
      <c r="C352" s="75"/>
      <c r="D352" s="75"/>
      <c r="E352" s="75" t="s">
        <v>167</v>
      </c>
      <c r="F352" s="76">
        <v>30.16</v>
      </c>
      <c r="G352" s="75" t="s">
        <v>168</v>
      </c>
      <c r="H352" s="76">
        <v>0</v>
      </c>
      <c r="I352" s="75" t="s">
        <v>169</v>
      </c>
      <c r="J352" s="77">
        <v>30.16</v>
      </c>
    </row>
    <row r="353" spans="1:10" x14ac:dyDescent="0.25">
      <c r="A353" s="74"/>
      <c r="B353" s="75"/>
      <c r="C353" s="75"/>
      <c r="D353" s="75"/>
      <c r="E353" s="75" t="s">
        <v>170</v>
      </c>
      <c r="F353" s="76">
        <v>63.62</v>
      </c>
      <c r="G353" s="75"/>
      <c r="H353" s="125" t="s">
        <v>171</v>
      </c>
      <c r="I353" s="125"/>
      <c r="J353" s="77">
        <v>282.49</v>
      </c>
    </row>
    <row r="354" spans="1:10" ht="30" customHeight="1" thickBot="1" x14ac:dyDescent="0.3">
      <c r="A354" s="66"/>
      <c r="B354" s="62"/>
      <c r="C354" s="62"/>
      <c r="D354" s="62"/>
      <c r="E354" s="62"/>
      <c r="F354" s="62"/>
      <c r="G354" s="62" t="s">
        <v>172</v>
      </c>
      <c r="H354" s="78">
        <v>1</v>
      </c>
      <c r="I354" s="62" t="s">
        <v>173</v>
      </c>
      <c r="J354" s="79">
        <v>282.49</v>
      </c>
    </row>
    <row r="355" spans="1:10" ht="0.9" customHeight="1" thickTop="1" x14ac:dyDescent="0.25">
      <c r="A355" s="80"/>
      <c r="B355" s="12"/>
      <c r="C355" s="12"/>
      <c r="D355" s="12"/>
      <c r="E355" s="12"/>
      <c r="F355" s="12"/>
      <c r="G355" s="12"/>
      <c r="H355" s="12"/>
      <c r="I355" s="12"/>
      <c r="J355" s="81"/>
    </row>
    <row r="356" spans="1:10" x14ac:dyDescent="0.25">
      <c r="A356" s="58"/>
      <c r="B356" s="59"/>
      <c r="C356" s="59"/>
      <c r="D356" s="59"/>
      <c r="E356" s="59"/>
      <c r="F356" s="59"/>
      <c r="G356" s="59"/>
      <c r="H356" s="59"/>
      <c r="I356" s="59"/>
      <c r="J356" s="60"/>
    </row>
    <row r="357" spans="1:10" x14ac:dyDescent="0.25">
      <c r="A357" s="117"/>
      <c r="B357" s="118"/>
      <c r="C357" s="118"/>
      <c r="D357" s="61"/>
      <c r="E357" s="62"/>
      <c r="F357" s="119" t="s">
        <v>142</v>
      </c>
      <c r="G357" s="118"/>
      <c r="H357" s="120">
        <v>69372.960000000006</v>
      </c>
      <c r="I357" s="118"/>
      <c r="J357" s="121"/>
    </row>
    <row r="358" spans="1:10" x14ac:dyDescent="0.25">
      <c r="A358" s="117"/>
      <c r="B358" s="118"/>
      <c r="C358" s="118"/>
      <c r="D358" s="61"/>
      <c r="E358" s="62"/>
      <c r="F358" s="119" t="s">
        <v>143</v>
      </c>
      <c r="G358" s="118"/>
      <c r="H358" s="120">
        <v>20158.75</v>
      </c>
      <c r="I358" s="118"/>
      <c r="J358" s="121"/>
    </row>
    <row r="359" spans="1:10" x14ac:dyDescent="0.25">
      <c r="A359" s="117"/>
      <c r="B359" s="118"/>
      <c r="C359" s="118"/>
      <c r="D359" s="61"/>
      <c r="E359" s="62"/>
      <c r="F359" s="119" t="s">
        <v>144</v>
      </c>
      <c r="G359" s="118"/>
      <c r="H359" s="120">
        <v>89531.71</v>
      </c>
      <c r="I359" s="118"/>
      <c r="J359" s="121"/>
    </row>
    <row r="360" spans="1:10" ht="60" customHeight="1" x14ac:dyDescent="0.25">
      <c r="A360" s="63"/>
      <c r="B360" s="64"/>
      <c r="C360" s="64"/>
      <c r="D360" s="64"/>
      <c r="E360" s="64"/>
      <c r="F360" s="64"/>
      <c r="G360" s="64"/>
      <c r="H360" s="64"/>
      <c r="I360" s="64"/>
      <c r="J360" s="65"/>
    </row>
    <row r="361" spans="1:10" ht="69.900000000000006" customHeight="1" thickBot="1" x14ac:dyDescent="0.3">
      <c r="A361" s="114" t="s">
        <v>439</v>
      </c>
      <c r="B361" s="115"/>
      <c r="C361" s="115"/>
      <c r="D361" s="115"/>
      <c r="E361" s="115"/>
      <c r="F361" s="115"/>
      <c r="G361" s="115"/>
      <c r="H361" s="115"/>
      <c r="I361" s="115"/>
      <c r="J361" s="116"/>
    </row>
  </sheetData>
  <mergeCells count="275">
    <mergeCell ref="C1:D1"/>
    <mergeCell ref="E1:F1"/>
    <mergeCell ref="G1:H1"/>
    <mergeCell ref="I1:J1"/>
    <mergeCell ref="C2:D2"/>
    <mergeCell ref="E2:F2"/>
    <mergeCell ref="G2:H2"/>
    <mergeCell ref="I2:J2"/>
    <mergeCell ref="E9:F9"/>
    <mergeCell ref="E10:F10"/>
    <mergeCell ref="E11:F11"/>
    <mergeCell ref="E12:F12"/>
    <mergeCell ref="H14:I14"/>
    <mergeCell ref="E17:F17"/>
    <mergeCell ref="A3:J3"/>
    <mergeCell ref="F4:G4"/>
    <mergeCell ref="E5:F5"/>
    <mergeCell ref="E6:F6"/>
    <mergeCell ref="E7:F7"/>
    <mergeCell ref="E8:F8"/>
    <mergeCell ref="E24:F24"/>
    <mergeCell ref="H26:I26"/>
    <mergeCell ref="F29:G29"/>
    <mergeCell ref="E30:F30"/>
    <mergeCell ref="E31:F31"/>
    <mergeCell ref="E32:F32"/>
    <mergeCell ref="E18:F18"/>
    <mergeCell ref="E19:F19"/>
    <mergeCell ref="E20:F20"/>
    <mergeCell ref="E21:F21"/>
    <mergeCell ref="E22:F22"/>
    <mergeCell ref="E23:F23"/>
    <mergeCell ref="H43:I43"/>
    <mergeCell ref="F46:G46"/>
    <mergeCell ref="E47:F47"/>
    <mergeCell ref="E48:F48"/>
    <mergeCell ref="E49:F49"/>
    <mergeCell ref="E50:F50"/>
    <mergeCell ref="E33:F33"/>
    <mergeCell ref="H35:I35"/>
    <mergeCell ref="E38:F38"/>
    <mergeCell ref="E39:F39"/>
    <mergeCell ref="E40:F40"/>
    <mergeCell ref="E41:F41"/>
    <mergeCell ref="E60:F60"/>
    <mergeCell ref="E61:F61"/>
    <mergeCell ref="E62:F62"/>
    <mergeCell ref="E63:F63"/>
    <mergeCell ref="H65:I65"/>
    <mergeCell ref="E68:F68"/>
    <mergeCell ref="E51:F51"/>
    <mergeCell ref="E52:F52"/>
    <mergeCell ref="E53:F53"/>
    <mergeCell ref="E54:F54"/>
    <mergeCell ref="H56:I56"/>
    <mergeCell ref="F59:G59"/>
    <mergeCell ref="E78:F78"/>
    <mergeCell ref="E79:F79"/>
    <mergeCell ref="E80:F80"/>
    <mergeCell ref="E81:F81"/>
    <mergeCell ref="E82:F82"/>
    <mergeCell ref="H84:I84"/>
    <mergeCell ref="E69:F69"/>
    <mergeCell ref="E70:F70"/>
    <mergeCell ref="E71:F71"/>
    <mergeCell ref="E72:F72"/>
    <mergeCell ref="E73:F73"/>
    <mergeCell ref="H75:I75"/>
    <mergeCell ref="H94:I94"/>
    <mergeCell ref="E97:F97"/>
    <mergeCell ref="E98:F98"/>
    <mergeCell ref="E99:F99"/>
    <mergeCell ref="E100:F100"/>
    <mergeCell ref="E101:F101"/>
    <mergeCell ref="E87:F87"/>
    <mergeCell ref="E88:F88"/>
    <mergeCell ref="E89:F89"/>
    <mergeCell ref="E90:F90"/>
    <mergeCell ref="E91:F91"/>
    <mergeCell ref="E92:F92"/>
    <mergeCell ref="H123:I123"/>
    <mergeCell ref="E111:F111"/>
    <mergeCell ref="E112:F112"/>
    <mergeCell ref="E113:F113"/>
    <mergeCell ref="E114:F114"/>
    <mergeCell ref="E115:F115"/>
    <mergeCell ref="E116:F116"/>
    <mergeCell ref="E102:F102"/>
    <mergeCell ref="E103:F103"/>
    <mergeCell ref="E104:F104"/>
    <mergeCell ref="E105:F105"/>
    <mergeCell ref="H107:I107"/>
    <mergeCell ref="E110:F110"/>
    <mergeCell ref="E126:F126"/>
    <mergeCell ref="E127:F127"/>
    <mergeCell ref="E128:F128"/>
    <mergeCell ref="E129:F129"/>
    <mergeCell ref="E130:F130"/>
    <mergeCell ref="E131:F131"/>
    <mergeCell ref="E117:F117"/>
    <mergeCell ref="E118:F118"/>
    <mergeCell ref="E119:F119"/>
    <mergeCell ref="E120:F120"/>
    <mergeCell ref="E121:F121"/>
    <mergeCell ref="E141:F141"/>
    <mergeCell ref="E142:F142"/>
    <mergeCell ref="E143:F143"/>
    <mergeCell ref="E144:F144"/>
    <mergeCell ref="E145:F145"/>
    <mergeCell ref="H147:I147"/>
    <mergeCell ref="E132:F132"/>
    <mergeCell ref="E133:F133"/>
    <mergeCell ref="E134:F134"/>
    <mergeCell ref="E135:F135"/>
    <mergeCell ref="E136:F136"/>
    <mergeCell ref="H138:I138"/>
    <mergeCell ref="H171:I171"/>
    <mergeCell ref="E156:F156"/>
    <mergeCell ref="E157:F157"/>
    <mergeCell ref="H159:I159"/>
    <mergeCell ref="F162:G162"/>
    <mergeCell ref="E163:F163"/>
    <mergeCell ref="E164:F164"/>
    <mergeCell ref="E150:F150"/>
    <mergeCell ref="E151:F151"/>
    <mergeCell ref="E152:F152"/>
    <mergeCell ref="E153:F153"/>
    <mergeCell ref="E154:F154"/>
    <mergeCell ref="E155:F155"/>
    <mergeCell ref="E174:F174"/>
    <mergeCell ref="E175:F175"/>
    <mergeCell ref="E176:F176"/>
    <mergeCell ref="E177:F177"/>
    <mergeCell ref="E178:F178"/>
    <mergeCell ref="E179:F179"/>
    <mergeCell ref="E165:F165"/>
    <mergeCell ref="E166:F166"/>
    <mergeCell ref="E167:F167"/>
    <mergeCell ref="E168:F168"/>
    <mergeCell ref="E169:F169"/>
    <mergeCell ref="H190:I190"/>
    <mergeCell ref="E193:F193"/>
    <mergeCell ref="E194:F194"/>
    <mergeCell ref="E195:F195"/>
    <mergeCell ref="E196:F196"/>
    <mergeCell ref="E197:F197"/>
    <mergeCell ref="H181:I181"/>
    <mergeCell ref="E184:F184"/>
    <mergeCell ref="E185:F185"/>
    <mergeCell ref="E186:F186"/>
    <mergeCell ref="E187:F187"/>
    <mergeCell ref="E188:F188"/>
    <mergeCell ref="H222:I222"/>
    <mergeCell ref="E207:F207"/>
    <mergeCell ref="E208:F208"/>
    <mergeCell ref="E209:F209"/>
    <mergeCell ref="E210:F210"/>
    <mergeCell ref="E211:F211"/>
    <mergeCell ref="H213:I213"/>
    <mergeCell ref="E198:F198"/>
    <mergeCell ref="E199:F199"/>
    <mergeCell ref="E200:F200"/>
    <mergeCell ref="E201:F201"/>
    <mergeCell ref="H203:I203"/>
    <mergeCell ref="E206:F206"/>
    <mergeCell ref="F225:G225"/>
    <mergeCell ref="E226:F226"/>
    <mergeCell ref="E227:F227"/>
    <mergeCell ref="E228:F228"/>
    <mergeCell ref="E229:F229"/>
    <mergeCell ref="E230:F230"/>
    <mergeCell ref="E216:F216"/>
    <mergeCell ref="E217:F217"/>
    <mergeCell ref="E218:F218"/>
    <mergeCell ref="E219:F219"/>
    <mergeCell ref="E220:F220"/>
    <mergeCell ref="E240:F240"/>
    <mergeCell ref="E241:F241"/>
    <mergeCell ref="E242:F242"/>
    <mergeCell ref="E243:F243"/>
    <mergeCell ref="H245:I245"/>
    <mergeCell ref="F248:G248"/>
    <mergeCell ref="E231:F231"/>
    <mergeCell ref="E232:F232"/>
    <mergeCell ref="H234:I234"/>
    <mergeCell ref="E237:F237"/>
    <mergeCell ref="E238:F238"/>
    <mergeCell ref="E239:F239"/>
    <mergeCell ref="H256:I256"/>
    <mergeCell ref="E259:F259"/>
    <mergeCell ref="E260:F260"/>
    <mergeCell ref="E261:F261"/>
    <mergeCell ref="E262:F262"/>
    <mergeCell ref="E263:F263"/>
    <mergeCell ref="E249:F249"/>
    <mergeCell ref="E250:F250"/>
    <mergeCell ref="E251:F251"/>
    <mergeCell ref="E252:F252"/>
    <mergeCell ref="E253:F253"/>
    <mergeCell ref="E254:F254"/>
    <mergeCell ref="E273:F273"/>
    <mergeCell ref="E274:F274"/>
    <mergeCell ref="H276:I276"/>
    <mergeCell ref="E279:F279"/>
    <mergeCell ref="E280:F280"/>
    <mergeCell ref="E281:F281"/>
    <mergeCell ref="E264:F264"/>
    <mergeCell ref="H266:I266"/>
    <mergeCell ref="F269:G269"/>
    <mergeCell ref="E270:F270"/>
    <mergeCell ref="E271:F271"/>
    <mergeCell ref="E272:F272"/>
    <mergeCell ref="E291:F291"/>
    <mergeCell ref="E292:F292"/>
    <mergeCell ref="E293:F293"/>
    <mergeCell ref="E294:F294"/>
    <mergeCell ref="H296:I296"/>
    <mergeCell ref="F299:G299"/>
    <mergeCell ref="E282:F282"/>
    <mergeCell ref="H284:I284"/>
    <mergeCell ref="E287:F287"/>
    <mergeCell ref="E288:F288"/>
    <mergeCell ref="E289:F289"/>
    <mergeCell ref="E290:F290"/>
    <mergeCell ref="H321:I321"/>
    <mergeCell ref="H307:I307"/>
    <mergeCell ref="E310:F310"/>
    <mergeCell ref="E311:F311"/>
    <mergeCell ref="E312:F312"/>
    <mergeCell ref="E313:F313"/>
    <mergeCell ref="E314:F314"/>
    <mergeCell ref="E300:F300"/>
    <mergeCell ref="E301:F301"/>
    <mergeCell ref="E302:F302"/>
    <mergeCell ref="E303:F303"/>
    <mergeCell ref="E304:F304"/>
    <mergeCell ref="E305:F305"/>
    <mergeCell ref="E324:F324"/>
    <mergeCell ref="E325:F325"/>
    <mergeCell ref="E326:F326"/>
    <mergeCell ref="E327:F327"/>
    <mergeCell ref="E328:F328"/>
    <mergeCell ref="E329:F329"/>
    <mergeCell ref="E315:F315"/>
    <mergeCell ref="E316:F316"/>
    <mergeCell ref="E317:F317"/>
    <mergeCell ref="E318:F318"/>
    <mergeCell ref="E319:F319"/>
    <mergeCell ref="E339:F339"/>
    <mergeCell ref="E340:F340"/>
    <mergeCell ref="E341:F341"/>
    <mergeCell ref="E342:F342"/>
    <mergeCell ref="H344:I344"/>
    <mergeCell ref="E347:F347"/>
    <mergeCell ref="E330:F330"/>
    <mergeCell ref="E331:F331"/>
    <mergeCell ref="E332:F332"/>
    <mergeCell ref="E333:F333"/>
    <mergeCell ref="H335:I335"/>
    <mergeCell ref="E338:F338"/>
    <mergeCell ref="A361:J361"/>
    <mergeCell ref="A358:C358"/>
    <mergeCell ref="F358:G358"/>
    <mergeCell ref="H358:J358"/>
    <mergeCell ref="A359:C359"/>
    <mergeCell ref="F359:G359"/>
    <mergeCell ref="H359:J359"/>
    <mergeCell ref="E348:F348"/>
    <mergeCell ref="E349:F349"/>
    <mergeCell ref="E350:F350"/>
    <mergeCell ref="E351:F351"/>
    <mergeCell ref="H353:I353"/>
    <mergeCell ref="A357:C357"/>
    <mergeCell ref="F357:G357"/>
    <mergeCell ref="H357:J357"/>
  </mergeCells>
  <pageMargins left="0.51181102362204722" right="0.51181102362204722" top="0.78740157480314965" bottom="0.78740157480314965" header="0.31496062992125984" footer="0.31496062992125984"/>
  <pageSetup paperSize="9" scale="7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view="pageBreakPreview" zoomScale="60" zoomScaleNormal="70" workbookViewId="0">
      <selection activeCell="B2" sqref="B2"/>
    </sheetView>
  </sheetViews>
  <sheetFormatPr defaultColWidth="9" defaultRowHeight="13.8" x14ac:dyDescent="0.25"/>
  <cols>
    <col min="1" max="1" width="20" style="32" bestFit="1" customWidth="1"/>
    <col min="2" max="2" width="60" style="32" bestFit="1" customWidth="1"/>
    <col min="3" max="3" width="20" style="95" bestFit="1" customWidth="1"/>
    <col min="4" max="30" width="12" style="32" bestFit="1" customWidth="1"/>
    <col min="31" max="16384" width="9" style="32"/>
  </cols>
  <sheetData>
    <row r="1" spans="1:12" ht="15" customHeight="1" x14ac:dyDescent="0.25">
      <c r="A1" s="49"/>
      <c r="B1" s="51" t="s">
        <v>495</v>
      </c>
      <c r="C1" s="149" t="s">
        <v>0</v>
      </c>
      <c r="D1" s="149"/>
      <c r="E1" s="149"/>
      <c r="F1" s="149"/>
      <c r="G1" s="90" t="s">
        <v>1</v>
      </c>
      <c r="H1" s="137" t="s">
        <v>2</v>
      </c>
      <c r="I1" s="137"/>
      <c r="J1" s="137"/>
      <c r="K1" s="137"/>
      <c r="L1" s="138"/>
    </row>
    <row r="2" spans="1:12" ht="80.25" customHeight="1" x14ac:dyDescent="0.25">
      <c r="A2" s="52"/>
      <c r="B2" s="82" t="s">
        <v>437</v>
      </c>
      <c r="C2" s="146" t="s">
        <v>3</v>
      </c>
      <c r="D2" s="146"/>
      <c r="E2" s="146"/>
      <c r="F2" s="146"/>
      <c r="G2" s="89" t="s">
        <v>4</v>
      </c>
      <c r="H2" s="144" t="s">
        <v>436</v>
      </c>
      <c r="I2" s="144"/>
      <c r="J2" s="144"/>
      <c r="K2" s="144"/>
      <c r="L2" s="145"/>
    </row>
    <row r="3" spans="1:12" x14ac:dyDescent="0.25">
      <c r="A3" s="141" t="s">
        <v>391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3"/>
    </row>
    <row r="4" spans="1:12" x14ac:dyDescent="0.25">
      <c r="A4" s="85" t="s">
        <v>6</v>
      </c>
      <c r="B4" s="86" t="s">
        <v>9</v>
      </c>
      <c r="C4" s="93" t="s">
        <v>392</v>
      </c>
      <c r="D4" s="87" t="s">
        <v>393</v>
      </c>
      <c r="E4" s="87" t="s">
        <v>394</v>
      </c>
      <c r="F4" s="87" t="s">
        <v>395</v>
      </c>
      <c r="G4" s="87" t="s">
        <v>396</v>
      </c>
      <c r="H4" s="87" t="s">
        <v>397</v>
      </c>
      <c r="I4" s="87" t="s">
        <v>398</v>
      </c>
      <c r="J4" s="87" t="s">
        <v>399</v>
      </c>
      <c r="K4" s="87" t="s">
        <v>400</v>
      </c>
      <c r="L4" s="88" t="s">
        <v>492</v>
      </c>
    </row>
    <row r="5" spans="1:12" ht="27" thickBot="1" x14ac:dyDescent="0.3">
      <c r="A5" s="56" t="s">
        <v>16</v>
      </c>
      <c r="B5" s="37" t="s">
        <v>17</v>
      </c>
      <c r="C5" s="94" t="s">
        <v>440</v>
      </c>
      <c r="D5" s="13" t="s">
        <v>441</v>
      </c>
      <c r="E5" s="13" t="s">
        <v>441</v>
      </c>
      <c r="F5" s="13" t="s">
        <v>441</v>
      </c>
      <c r="G5" s="13" t="s">
        <v>441</v>
      </c>
      <c r="H5" s="13" t="s">
        <v>441</v>
      </c>
      <c r="I5" s="13" t="s">
        <v>441</v>
      </c>
      <c r="J5" s="13" t="s">
        <v>441</v>
      </c>
      <c r="K5" s="13" t="s">
        <v>441</v>
      </c>
      <c r="L5" s="83" t="s">
        <v>442</v>
      </c>
    </row>
    <row r="6" spans="1:12" ht="27.6" thickTop="1" thickBot="1" x14ac:dyDescent="0.3">
      <c r="A6" s="56" t="s">
        <v>26</v>
      </c>
      <c r="B6" s="37" t="s">
        <v>27</v>
      </c>
      <c r="C6" s="94" t="s">
        <v>443</v>
      </c>
      <c r="D6" s="13" t="s">
        <v>443</v>
      </c>
      <c r="E6" s="38" t="s">
        <v>187</v>
      </c>
      <c r="F6" s="38" t="s">
        <v>187</v>
      </c>
      <c r="G6" s="38" t="s">
        <v>187</v>
      </c>
      <c r="H6" s="38" t="s">
        <v>187</v>
      </c>
      <c r="I6" s="38" t="s">
        <v>187</v>
      </c>
      <c r="J6" s="38" t="s">
        <v>187</v>
      </c>
      <c r="K6" s="38" t="s">
        <v>187</v>
      </c>
      <c r="L6" s="84" t="s">
        <v>187</v>
      </c>
    </row>
    <row r="7" spans="1:12" ht="27.6" thickTop="1" thickBot="1" x14ac:dyDescent="0.3">
      <c r="A7" s="56" t="s">
        <v>36</v>
      </c>
      <c r="B7" s="37" t="s">
        <v>37</v>
      </c>
      <c r="C7" s="94" t="s">
        <v>444</v>
      </c>
      <c r="D7" s="13" t="s">
        <v>444</v>
      </c>
      <c r="E7" s="38" t="s">
        <v>187</v>
      </c>
      <c r="F7" s="38" t="s">
        <v>187</v>
      </c>
      <c r="G7" s="38" t="s">
        <v>187</v>
      </c>
      <c r="H7" s="38" t="s">
        <v>187</v>
      </c>
      <c r="I7" s="38" t="s">
        <v>187</v>
      </c>
      <c r="J7" s="38" t="s">
        <v>187</v>
      </c>
      <c r="K7" s="38" t="s">
        <v>187</v>
      </c>
      <c r="L7" s="84" t="s">
        <v>187</v>
      </c>
    </row>
    <row r="8" spans="1:12" ht="27.6" thickTop="1" thickBot="1" x14ac:dyDescent="0.3">
      <c r="A8" s="56" t="s">
        <v>42</v>
      </c>
      <c r="B8" s="37" t="s">
        <v>43</v>
      </c>
      <c r="C8" s="94" t="s">
        <v>445</v>
      </c>
      <c r="D8" s="13" t="s">
        <v>446</v>
      </c>
      <c r="E8" s="13" t="s">
        <v>446</v>
      </c>
      <c r="F8" s="38" t="s">
        <v>187</v>
      </c>
      <c r="G8" s="38" t="s">
        <v>187</v>
      </c>
      <c r="H8" s="38" t="s">
        <v>187</v>
      </c>
      <c r="I8" s="38" t="s">
        <v>187</v>
      </c>
      <c r="J8" s="38" t="s">
        <v>187</v>
      </c>
      <c r="K8" s="38" t="s">
        <v>187</v>
      </c>
      <c r="L8" s="84" t="s">
        <v>187</v>
      </c>
    </row>
    <row r="9" spans="1:12" ht="27.6" thickTop="1" thickBot="1" x14ac:dyDescent="0.3">
      <c r="A9" s="56" t="s">
        <v>75</v>
      </c>
      <c r="B9" s="37" t="s">
        <v>76</v>
      </c>
      <c r="C9" s="94" t="s">
        <v>447</v>
      </c>
      <c r="D9" s="38" t="s">
        <v>187</v>
      </c>
      <c r="E9" s="38" t="s">
        <v>187</v>
      </c>
      <c r="F9" s="13" t="s">
        <v>448</v>
      </c>
      <c r="G9" s="13" t="s">
        <v>448</v>
      </c>
      <c r="H9" s="13" t="s">
        <v>449</v>
      </c>
      <c r="I9" s="38" t="s">
        <v>187</v>
      </c>
      <c r="J9" s="38" t="s">
        <v>187</v>
      </c>
      <c r="K9" s="38" t="s">
        <v>187</v>
      </c>
      <c r="L9" s="84" t="s">
        <v>187</v>
      </c>
    </row>
    <row r="10" spans="1:12" ht="27.6" thickTop="1" thickBot="1" x14ac:dyDescent="0.3">
      <c r="A10" s="56" t="s">
        <v>96</v>
      </c>
      <c r="B10" s="37" t="s">
        <v>97</v>
      </c>
      <c r="C10" s="94" t="s">
        <v>450</v>
      </c>
      <c r="D10" s="38" t="s">
        <v>187</v>
      </c>
      <c r="E10" s="38" t="s">
        <v>187</v>
      </c>
      <c r="F10" s="38" t="s">
        <v>187</v>
      </c>
      <c r="G10" s="38" t="s">
        <v>187</v>
      </c>
      <c r="H10" s="38" t="s">
        <v>187</v>
      </c>
      <c r="I10" s="13" t="s">
        <v>450</v>
      </c>
      <c r="J10" s="38" t="s">
        <v>187</v>
      </c>
      <c r="K10" s="38" t="s">
        <v>187</v>
      </c>
      <c r="L10" s="84" t="s">
        <v>187</v>
      </c>
    </row>
    <row r="11" spans="1:12" ht="27.6" thickTop="1" thickBot="1" x14ac:dyDescent="0.3">
      <c r="A11" s="56" t="s">
        <v>104</v>
      </c>
      <c r="B11" s="37" t="s">
        <v>105</v>
      </c>
      <c r="C11" s="94" t="s">
        <v>451</v>
      </c>
      <c r="D11" s="38" t="s">
        <v>187</v>
      </c>
      <c r="E11" s="38" t="s">
        <v>187</v>
      </c>
      <c r="F11" s="38" t="s">
        <v>187</v>
      </c>
      <c r="G11" s="38" t="s">
        <v>187</v>
      </c>
      <c r="H11" s="38" t="s">
        <v>187</v>
      </c>
      <c r="I11" s="38" t="s">
        <v>187</v>
      </c>
      <c r="J11" s="13" t="s">
        <v>451</v>
      </c>
      <c r="K11" s="38" t="s">
        <v>187</v>
      </c>
      <c r="L11" s="84" t="s">
        <v>187</v>
      </c>
    </row>
    <row r="12" spans="1:12" ht="27.6" thickTop="1" thickBot="1" x14ac:dyDescent="0.3">
      <c r="A12" s="56" t="s">
        <v>110</v>
      </c>
      <c r="B12" s="37" t="s">
        <v>111</v>
      </c>
      <c r="C12" s="94" t="s">
        <v>452</v>
      </c>
      <c r="D12" s="38" t="s">
        <v>187</v>
      </c>
      <c r="E12" s="38" t="s">
        <v>187</v>
      </c>
      <c r="F12" s="38" t="s">
        <v>187</v>
      </c>
      <c r="G12" s="38" t="s">
        <v>187</v>
      </c>
      <c r="H12" s="38" t="s">
        <v>187</v>
      </c>
      <c r="I12" s="38" t="s">
        <v>187</v>
      </c>
      <c r="J12" s="38" t="s">
        <v>187</v>
      </c>
      <c r="K12" s="13" t="s">
        <v>452</v>
      </c>
      <c r="L12" s="84" t="s">
        <v>187</v>
      </c>
    </row>
    <row r="13" spans="1:12" ht="27.6" thickTop="1" thickBot="1" x14ac:dyDescent="0.3">
      <c r="A13" s="56" t="s">
        <v>121</v>
      </c>
      <c r="B13" s="37" t="s">
        <v>122</v>
      </c>
      <c r="C13" s="94" t="s">
        <v>453</v>
      </c>
      <c r="D13" s="38" t="s">
        <v>187</v>
      </c>
      <c r="E13" s="38" t="s">
        <v>187</v>
      </c>
      <c r="F13" s="38" t="s">
        <v>187</v>
      </c>
      <c r="G13" s="13" t="s">
        <v>454</v>
      </c>
      <c r="H13" s="13" t="s">
        <v>455</v>
      </c>
      <c r="I13" s="13" t="s">
        <v>456</v>
      </c>
      <c r="J13" s="13" t="s">
        <v>457</v>
      </c>
      <c r="K13" s="13" t="s">
        <v>458</v>
      </c>
      <c r="L13" s="83" t="s">
        <v>458</v>
      </c>
    </row>
    <row r="14" spans="1:12" ht="14.4" thickTop="1" x14ac:dyDescent="0.25">
      <c r="A14" s="136" t="s">
        <v>401</v>
      </c>
      <c r="B14" s="119"/>
      <c r="C14" s="92"/>
      <c r="D14" s="62" t="s">
        <v>459</v>
      </c>
      <c r="E14" s="62" t="s">
        <v>460</v>
      </c>
      <c r="F14" s="62" t="s">
        <v>461</v>
      </c>
      <c r="G14" s="62" t="s">
        <v>402</v>
      </c>
      <c r="H14" s="62" t="s">
        <v>462</v>
      </c>
      <c r="I14" s="62" t="s">
        <v>463</v>
      </c>
      <c r="J14" s="62" t="s">
        <v>464</v>
      </c>
      <c r="K14" s="62" t="s">
        <v>465</v>
      </c>
      <c r="L14" s="67" t="s">
        <v>466</v>
      </c>
    </row>
    <row r="15" spans="1:12" x14ac:dyDescent="0.25">
      <c r="A15" s="136" t="s">
        <v>403</v>
      </c>
      <c r="B15" s="119"/>
      <c r="C15" s="92"/>
      <c r="D15" s="62" t="s">
        <v>467</v>
      </c>
      <c r="E15" s="62" t="s">
        <v>468</v>
      </c>
      <c r="F15" s="62" t="s">
        <v>469</v>
      </c>
      <c r="G15" s="62" t="s">
        <v>470</v>
      </c>
      <c r="H15" s="62" t="s">
        <v>471</v>
      </c>
      <c r="I15" s="62" t="s">
        <v>472</v>
      </c>
      <c r="J15" s="62" t="s">
        <v>473</v>
      </c>
      <c r="K15" s="62" t="s">
        <v>474</v>
      </c>
      <c r="L15" s="67" t="s">
        <v>475</v>
      </c>
    </row>
    <row r="16" spans="1:12" x14ac:dyDescent="0.25">
      <c r="A16" s="136" t="s">
        <v>404</v>
      </c>
      <c r="B16" s="119"/>
      <c r="C16" s="92"/>
      <c r="D16" s="62" t="s">
        <v>459</v>
      </c>
      <c r="E16" s="62" t="s">
        <v>476</v>
      </c>
      <c r="F16" s="62" t="s">
        <v>477</v>
      </c>
      <c r="G16" s="62" t="s">
        <v>478</v>
      </c>
      <c r="H16" s="62" t="s">
        <v>479</v>
      </c>
      <c r="I16" s="62" t="s">
        <v>480</v>
      </c>
      <c r="J16" s="62" t="s">
        <v>481</v>
      </c>
      <c r="K16" s="62" t="s">
        <v>482</v>
      </c>
      <c r="L16" s="67" t="s">
        <v>405</v>
      </c>
    </row>
    <row r="17" spans="1:12" ht="66.75" customHeight="1" x14ac:dyDescent="0.25">
      <c r="A17" s="136" t="s">
        <v>406</v>
      </c>
      <c r="B17" s="119"/>
      <c r="C17" s="92"/>
      <c r="D17" s="62" t="s">
        <v>467</v>
      </c>
      <c r="E17" s="62" t="s">
        <v>483</v>
      </c>
      <c r="F17" s="62" t="s">
        <v>484</v>
      </c>
      <c r="G17" s="62" t="s">
        <v>485</v>
      </c>
      <c r="H17" s="62" t="s">
        <v>486</v>
      </c>
      <c r="I17" s="62" t="s">
        <v>487</v>
      </c>
      <c r="J17" s="62" t="s">
        <v>488</v>
      </c>
      <c r="K17" s="62" t="s">
        <v>489</v>
      </c>
      <c r="L17" s="67" t="s">
        <v>490</v>
      </c>
    </row>
    <row r="18" spans="1:12" ht="76.5" customHeight="1" thickBot="1" x14ac:dyDescent="0.3">
      <c r="A18" s="114" t="s">
        <v>491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40"/>
    </row>
  </sheetData>
  <mergeCells count="10">
    <mergeCell ref="A15:B15"/>
    <mergeCell ref="A16:B16"/>
    <mergeCell ref="A17:B17"/>
    <mergeCell ref="H1:L1"/>
    <mergeCell ref="A18:L18"/>
    <mergeCell ref="A14:B14"/>
    <mergeCell ref="A3:L3"/>
    <mergeCell ref="H2:L2"/>
    <mergeCell ref="C2:F2"/>
    <mergeCell ref="C1:F1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view="pageBreakPreview" zoomScale="60" zoomScaleNormal="100" workbookViewId="0">
      <selection activeCell="C11" sqref="C11"/>
    </sheetView>
  </sheetViews>
  <sheetFormatPr defaultRowHeight="13.8" x14ac:dyDescent="0.25"/>
  <cols>
    <col min="1" max="1" width="6.69921875" customWidth="1"/>
    <col min="2" max="2" width="18.19921875" customWidth="1"/>
    <col min="3" max="3" width="40" customWidth="1"/>
    <col min="257" max="257" width="6.69921875" customWidth="1"/>
    <col min="258" max="258" width="18.19921875" customWidth="1"/>
    <col min="259" max="259" width="40" customWidth="1"/>
    <col min="513" max="513" width="6.69921875" customWidth="1"/>
    <col min="514" max="514" width="18.19921875" customWidth="1"/>
    <col min="515" max="515" width="40" customWidth="1"/>
    <col min="769" max="769" width="6.69921875" customWidth="1"/>
    <col min="770" max="770" width="18.19921875" customWidth="1"/>
    <col min="771" max="771" width="40" customWidth="1"/>
    <col min="1025" max="1025" width="6.69921875" customWidth="1"/>
    <col min="1026" max="1026" width="18.19921875" customWidth="1"/>
    <col min="1027" max="1027" width="40" customWidth="1"/>
    <col min="1281" max="1281" width="6.69921875" customWidth="1"/>
    <col min="1282" max="1282" width="18.19921875" customWidth="1"/>
    <col min="1283" max="1283" width="40" customWidth="1"/>
    <col min="1537" max="1537" width="6.69921875" customWidth="1"/>
    <col min="1538" max="1538" width="18.19921875" customWidth="1"/>
    <col min="1539" max="1539" width="40" customWidth="1"/>
    <col min="1793" max="1793" width="6.69921875" customWidth="1"/>
    <col min="1794" max="1794" width="18.19921875" customWidth="1"/>
    <col min="1795" max="1795" width="40" customWidth="1"/>
    <col min="2049" max="2049" width="6.69921875" customWidth="1"/>
    <col min="2050" max="2050" width="18.19921875" customWidth="1"/>
    <col min="2051" max="2051" width="40" customWidth="1"/>
    <col min="2305" max="2305" width="6.69921875" customWidth="1"/>
    <col min="2306" max="2306" width="18.19921875" customWidth="1"/>
    <col min="2307" max="2307" width="40" customWidth="1"/>
    <col min="2561" max="2561" width="6.69921875" customWidth="1"/>
    <col min="2562" max="2562" width="18.19921875" customWidth="1"/>
    <col min="2563" max="2563" width="40" customWidth="1"/>
    <col min="2817" max="2817" width="6.69921875" customWidth="1"/>
    <col min="2818" max="2818" width="18.19921875" customWidth="1"/>
    <col min="2819" max="2819" width="40" customWidth="1"/>
    <col min="3073" max="3073" width="6.69921875" customWidth="1"/>
    <col min="3074" max="3074" width="18.19921875" customWidth="1"/>
    <col min="3075" max="3075" width="40" customWidth="1"/>
    <col min="3329" max="3329" width="6.69921875" customWidth="1"/>
    <col min="3330" max="3330" width="18.19921875" customWidth="1"/>
    <col min="3331" max="3331" width="40" customWidth="1"/>
    <col min="3585" max="3585" width="6.69921875" customWidth="1"/>
    <col min="3586" max="3586" width="18.19921875" customWidth="1"/>
    <col min="3587" max="3587" width="40" customWidth="1"/>
    <col min="3841" max="3841" width="6.69921875" customWidth="1"/>
    <col min="3842" max="3842" width="18.19921875" customWidth="1"/>
    <col min="3843" max="3843" width="40" customWidth="1"/>
    <col min="4097" max="4097" width="6.69921875" customWidth="1"/>
    <col min="4098" max="4098" width="18.19921875" customWidth="1"/>
    <col min="4099" max="4099" width="40" customWidth="1"/>
    <col min="4353" max="4353" width="6.69921875" customWidth="1"/>
    <col min="4354" max="4354" width="18.19921875" customWidth="1"/>
    <col min="4355" max="4355" width="40" customWidth="1"/>
    <col min="4609" max="4609" width="6.69921875" customWidth="1"/>
    <col min="4610" max="4610" width="18.19921875" customWidth="1"/>
    <col min="4611" max="4611" width="40" customWidth="1"/>
    <col min="4865" max="4865" width="6.69921875" customWidth="1"/>
    <col min="4866" max="4866" width="18.19921875" customWidth="1"/>
    <col min="4867" max="4867" width="40" customWidth="1"/>
    <col min="5121" max="5121" width="6.69921875" customWidth="1"/>
    <col min="5122" max="5122" width="18.19921875" customWidth="1"/>
    <col min="5123" max="5123" width="40" customWidth="1"/>
    <col min="5377" max="5377" width="6.69921875" customWidth="1"/>
    <col min="5378" max="5378" width="18.19921875" customWidth="1"/>
    <col min="5379" max="5379" width="40" customWidth="1"/>
    <col min="5633" max="5633" width="6.69921875" customWidth="1"/>
    <col min="5634" max="5634" width="18.19921875" customWidth="1"/>
    <col min="5635" max="5635" width="40" customWidth="1"/>
    <col min="5889" max="5889" width="6.69921875" customWidth="1"/>
    <col min="5890" max="5890" width="18.19921875" customWidth="1"/>
    <col min="5891" max="5891" width="40" customWidth="1"/>
    <col min="6145" max="6145" width="6.69921875" customWidth="1"/>
    <col min="6146" max="6146" width="18.19921875" customWidth="1"/>
    <col min="6147" max="6147" width="40" customWidth="1"/>
    <col min="6401" max="6401" width="6.69921875" customWidth="1"/>
    <col min="6402" max="6402" width="18.19921875" customWidth="1"/>
    <col min="6403" max="6403" width="40" customWidth="1"/>
    <col min="6657" max="6657" width="6.69921875" customWidth="1"/>
    <col min="6658" max="6658" width="18.19921875" customWidth="1"/>
    <col min="6659" max="6659" width="40" customWidth="1"/>
    <col min="6913" max="6913" width="6.69921875" customWidth="1"/>
    <col min="6914" max="6914" width="18.19921875" customWidth="1"/>
    <col min="6915" max="6915" width="40" customWidth="1"/>
    <col min="7169" max="7169" width="6.69921875" customWidth="1"/>
    <col min="7170" max="7170" width="18.19921875" customWidth="1"/>
    <col min="7171" max="7171" width="40" customWidth="1"/>
    <col min="7425" max="7425" width="6.69921875" customWidth="1"/>
    <col min="7426" max="7426" width="18.19921875" customWidth="1"/>
    <col min="7427" max="7427" width="40" customWidth="1"/>
    <col min="7681" max="7681" width="6.69921875" customWidth="1"/>
    <col min="7682" max="7682" width="18.19921875" customWidth="1"/>
    <col min="7683" max="7683" width="40" customWidth="1"/>
    <col min="7937" max="7937" width="6.69921875" customWidth="1"/>
    <col min="7938" max="7938" width="18.19921875" customWidth="1"/>
    <col min="7939" max="7939" width="40" customWidth="1"/>
    <col min="8193" max="8193" width="6.69921875" customWidth="1"/>
    <col min="8194" max="8194" width="18.19921875" customWidth="1"/>
    <col min="8195" max="8195" width="40" customWidth="1"/>
    <col min="8449" max="8449" width="6.69921875" customWidth="1"/>
    <col min="8450" max="8450" width="18.19921875" customWidth="1"/>
    <col min="8451" max="8451" width="40" customWidth="1"/>
    <col min="8705" max="8705" width="6.69921875" customWidth="1"/>
    <col min="8706" max="8706" width="18.19921875" customWidth="1"/>
    <col min="8707" max="8707" width="40" customWidth="1"/>
    <col min="8961" max="8961" width="6.69921875" customWidth="1"/>
    <col min="8962" max="8962" width="18.19921875" customWidth="1"/>
    <col min="8963" max="8963" width="40" customWidth="1"/>
    <col min="9217" max="9217" width="6.69921875" customWidth="1"/>
    <col min="9218" max="9218" width="18.19921875" customWidth="1"/>
    <col min="9219" max="9219" width="40" customWidth="1"/>
    <col min="9473" max="9473" width="6.69921875" customWidth="1"/>
    <col min="9474" max="9474" width="18.19921875" customWidth="1"/>
    <col min="9475" max="9475" width="40" customWidth="1"/>
    <col min="9729" max="9729" width="6.69921875" customWidth="1"/>
    <col min="9730" max="9730" width="18.19921875" customWidth="1"/>
    <col min="9731" max="9731" width="40" customWidth="1"/>
    <col min="9985" max="9985" width="6.69921875" customWidth="1"/>
    <col min="9986" max="9986" width="18.19921875" customWidth="1"/>
    <col min="9987" max="9987" width="40" customWidth="1"/>
    <col min="10241" max="10241" width="6.69921875" customWidth="1"/>
    <col min="10242" max="10242" width="18.19921875" customWidth="1"/>
    <col min="10243" max="10243" width="40" customWidth="1"/>
    <col min="10497" max="10497" width="6.69921875" customWidth="1"/>
    <col min="10498" max="10498" width="18.19921875" customWidth="1"/>
    <col min="10499" max="10499" width="40" customWidth="1"/>
    <col min="10753" max="10753" width="6.69921875" customWidth="1"/>
    <col min="10754" max="10754" width="18.19921875" customWidth="1"/>
    <col min="10755" max="10755" width="40" customWidth="1"/>
    <col min="11009" max="11009" width="6.69921875" customWidth="1"/>
    <col min="11010" max="11010" width="18.19921875" customWidth="1"/>
    <col min="11011" max="11011" width="40" customWidth="1"/>
    <col min="11265" max="11265" width="6.69921875" customWidth="1"/>
    <col min="11266" max="11266" width="18.19921875" customWidth="1"/>
    <col min="11267" max="11267" width="40" customWidth="1"/>
    <col min="11521" max="11521" width="6.69921875" customWidth="1"/>
    <col min="11522" max="11522" width="18.19921875" customWidth="1"/>
    <col min="11523" max="11523" width="40" customWidth="1"/>
    <col min="11777" max="11777" width="6.69921875" customWidth="1"/>
    <col min="11778" max="11778" width="18.19921875" customWidth="1"/>
    <col min="11779" max="11779" width="40" customWidth="1"/>
    <col min="12033" max="12033" width="6.69921875" customWidth="1"/>
    <col min="12034" max="12034" width="18.19921875" customWidth="1"/>
    <col min="12035" max="12035" width="40" customWidth="1"/>
    <col min="12289" max="12289" width="6.69921875" customWidth="1"/>
    <col min="12290" max="12290" width="18.19921875" customWidth="1"/>
    <col min="12291" max="12291" width="40" customWidth="1"/>
    <col min="12545" max="12545" width="6.69921875" customWidth="1"/>
    <col min="12546" max="12546" width="18.19921875" customWidth="1"/>
    <col min="12547" max="12547" width="40" customWidth="1"/>
    <col min="12801" max="12801" width="6.69921875" customWidth="1"/>
    <col min="12802" max="12802" width="18.19921875" customWidth="1"/>
    <col min="12803" max="12803" width="40" customWidth="1"/>
    <col min="13057" max="13057" width="6.69921875" customWidth="1"/>
    <col min="13058" max="13058" width="18.19921875" customWidth="1"/>
    <col min="13059" max="13059" width="40" customWidth="1"/>
    <col min="13313" max="13313" width="6.69921875" customWidth="1"/>
    <col min="13314" max="13314" width="18.19921875" customWidth="1"/>
    <col min="13315" max="13315" width="40" customWidth="1"/>
    <col min="13569" max="13569" width="6.69921875" customWidth="1"/>
    <col min="13570" max="13570" width="18.19921875" customWidth="1"/>
    <col min="13571" max="13571" width="40" customWidth="1"/>
    <col min="13825" max="13825" width="6.69921875" customWidth="1"/>
    <col min="13826" max="13826" width="18.19921875" customWidth="1"/>
    <col min="13827" max="13827" width="40" customWidth="1"/>
    <col min="14081" max="14081" width="6.69921875" customWidth="1"/>
    <col min="14082" max="14082" width="18.19921875" customWidth="1"/>
    <col min="14083" max="14083" width="40" customWidth="1"/>
    <col min="14337" max="14337" width="6.69921875" customWidth="1"/>
    <col min="14338" max="14338" width="18.19921875" customWidth="1"/>
    <col min="14339" max="14339" width="40" customWidth="1"/>
    <col min="14593" max="14593" width="6.69921875" customWidth="1"/>
    <col min="14594" max="14594" width="18.19921875" customWidth="1"/>
    <col min="14595" max="14595" width="40" customWidth="1"/>
    <col min="14849" max="14849" width="6.69921875" customWidth="1"/>
    <col min="14850" max="14850" width="18.19921875" customWidth="1"/>
    <col min="14851" max="14851" width="40" customWidth="1"/>
    <col min="15105" max="15105" width="6.69921875" customWidth="1"/>
    <col min="15106" max="15106" width="18.19921875" customWidth="1"/>
    <col min="15107" max="15107" width="40" customWidth="1"/>
    <col min="15361" max="15361" width="6.69921875" customWidth="1"/>
    <col min="15362" max="15362" width="18.19921875" customWidth="1"/>
    <col min="15363" max="15363" width="40" customWidth="1"/>
    <col min="15617" max="15617" width="6.69921875" customWidth="1"/>
    <col min="15618" max="15618" width="18.19921875" customWidth="1"/>
    <col min="15619" max="15619" width="40" customWidth="1"/>
    <col min="15873" max="15873" width="6.69921875" customWidth="1"/>
    <col min="15874" max="15874" width="18.19921875" customWidth="1"/>
    <col min="15875" max="15875" width="40" customWidth="1"/>
    <col min="16129" max="16129" width="6.69921875" customWidth="1"/>
    <col min="16130" max="16130" width="18.19921875" customWidth="1"/>
    <col min="16131" max="16131" width="40" customWidth="1"/>
  </cols>
  <sheetData>
    <row r="1" spans="1:4" x14ac:dyDescent="0.25">
      <c r="A1" s="14"/>
      <c r="B1" s="14"/>
      <c r="C1" s="14"/>
    </row>
    <row r="2" spans="1:4" ht="60" customHeight="1" x14ac:dyDescent="0.25">
      <c r="A2" s="147" t="s">
        <v>496</v>
      </c>
      <c r="B2" s="147"/>
      <c r="C2" s="147"/>
    </row>
    <row r="3" spans="1:4" x14ac:dyDescent="0.25">
      <c r="A3" s="15" t="s">
        <v>407</v>
      </c>
      <c r="B3" s="15" t="s">
        <v>408</v>
      </c>
      <c r="C3" s="15" t="s">
        <v>409</v>
      </c>
      <c r="D3" s="16"/>
    </row>
    <row r="4" spans="1:4" x14ac:dyDescent="0.25">
      <c r="A4" s="15"/>
      <c r="B4" s="17"/>
      <c r="C4" s="15"/>
    </row>
    <row r="5" spans="1:4" x14ac:dyDescent="0.25">
      <c r="A5" s="15" t="s">
        <v>410</v>
      </c>
      <c r="B5" s="17" t="s">
        <v>411</v>
      </c>
      <c r="C5" s="18">
        <f>C6</f>
        <v>7.4</v>
      </c>
    </row>
    <row r="6" spans="1:4" x14ac:dyDescent="0.25">
      <c r="A6" s="19" t="s">
        <v>412</v>
      </c>
      <c r="B6" s="20" t="s">
        <v>413</v>
      </c>
      <c r="C6" s="21">
        <v>7.4</v>
      </c>
    </row>
    <row r="7" spans="1:4" ht="14.4" x14ac:dyDescent="0.25">
      <c r="A7" s="19"/>
      <c r="B7" s="22"/>
      <c r="C7" s="23"/>
    </row>
    <row r="8" spans="1:4" x14ac:dyDescent="0.25">
      <c r="A8" s="15" t="s">
        <v>414</v>
      </c>
      <c r="B8" s="17" t="s">
        <v>415</v>
      </c>
      <c r="C8" s="24">
        <f>SUM(C9:C12)</f>
        <v>7.3000000000000007</v>
      </c>
    </row>
    <row r="9" spans="1:4" x14ac:dyDescent="0.25">
      <c r="A9" s="19" t="s">
        <v>416</v>
      </c>
      <c r="B9" s="25" t="s">
        <v>417</v>
      </c>
      <c r="C9" s="21">
        <v>0.8</v>
      </c>
    </row>
    <row r="10" spans="1:4" x14ac:dyDescent="0.25">
      <c r="A10" s="19" t="s">
        <v>418</v>
      </c>
      <c r="B10" s="20" t="s">
        <v>419</v>
      </c>
      <c r="C10" s="21">
        <v>1.27</v>
      </c>
    </row>
    <row r="11" spans="1:4" ht="27.6" x14ac:dyDescent="0.25">
      <c r="A11" s="19" t="s">
        <v>420</v>
      </c>
      <c r="B11" s="20" t="s">
        <v>421</v>
      </c>
      <c r="C11" s="21">
        <v>1.23</v>
      </c>
    </row>
    <row r="12" spans="1:4" ht="27.6" x14ac:dyDescent="0.25">
      <c r="A12" s="19" t="s">
        <v>422</v>
      </c>
      <c r="B12" s="20" t="s">
        <v>423</v>
      </c>
      <c r="C12" s="21">
        <v>4</v>
      </c>
    </row>
    <row r="13" spans="1:4" x14ac:dyDescent="0.25">
      <c r="A13" s="19"/>
      <c r="B13" s="20"/>
      <c r="C13" s="26"/>
    </row>
    <row r="14" spans="1:4" x14ac:dyDescent="0.25">
      <c r="A14" s="15" t="s">
        <v>424</v>
      </c>
      <c r="B14" s="17" t="s">
        <v>425</v>
      </c>
      <c r="C14" s="24">
        <f>SUM(C15:C18)</f>
        <v>10.65</v>
      </c>
    </row>
    <row r="15" spans="1:4" x14ac:dyDescent="0.25">
      <c r="A15" s="19" t="s">
        <v>426</v>
      </c>
      <c r="B15" s="27" t="s">
        <v>427</v>
      </c>
      <c r="C15" s="21">
        <v>3</v>
      </c>
    </row>
    <row r="16" spans="1:4" x14ac:dyDescent="0.25">
      <c r="A16" s="19" t="s">
        <v>428</v>
      </c>
      <c r="B16" s="20" t="s">
        <v>429</v>
      </c>
      <c r="C16" s="21">
        <v>0.65</v>
      </c>
    </row>
    <row r="17" spans="1:4" x14ac:dyDescent="0.25">
      <c r="A17" s="19" t="s">
        <v>430</v>
      </c>
      <c r="B17" s="20" t="s">
        <v>431</v>
      </c>
      <c r="C17" s="21">
        <v>2.5</v>
      </c>
    </row>
    <row r="18" spans="1:4" x14ac:dyDescent="0.25">
      <c r="A18" s="19" t="s">
        <v>432</v>
      </c>
      <c r="B18" s="20" t="s">
        <v>433</v>
      </c>
      <c r="C18" s="21">
        <v>4.5</v>
      </c>
      <c r="D18" t="s">
        <v>434</v>
      </c>
    </row>
    <row r="19" spans="1:4" ht="14.4" x14ac:dyDescent="0.25">
      <c r="A19" s="19"/>
      <c r="B19" s="20"/>
      <c r="C19" s="28"/>
    </row>
    <row r="20" spans="1:4" x14ac:dyDescent="0.25">
      <c r="A20" s="29"/>
      <c r="B20" s="30"/>
      <c r="C20" s="31">
        <f>((((1+(C12+C9+C10)/100)*(1+C11/100)*(1+C6/100))/(1-C14/100))-1)*100</f>
        <v>29.065904772244</v>
      </c>
    </row>
    <row r="21" spans="1:4" ht="14.4" x14ac:dyDescent="0.25">
      <c r="A21" s="148" t="s">
        <v>435</v>
      </c>
      <c r="B21" s="148"/>
      <c r="C21" s="148"/>
    </row>
  </sheetData>
  <mergeCells count="2">
    <mergeCell ref="A2:C2"/>
    <mergeCell ref="A21:C2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Orçamento Sintético</vt:lpstr>
      <vt:lpstr>CPU</vt:lpstr>
      <vt:lpstr>Cronograma</vt:lpstr>
      <vt:lpstr>BDI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Marcilon C. de Oliveira</cp:lastModifiedBy>
  <cp:revision>0</cp:revision>
  <cp:lastPrinted>2021-06-17T12:25:24Z</cp:lastPrinted>
  <dcterms:created xsi:type="dcterms:W3CDTF">2021-05-15T21:07:11Z</dcterms:created>
  <dcterms:modified xsi:type="dcterms:W3CDTF">2021-06-17T12:25:37Z</dcterms:modified>
</cp:coreProperties>
</file>